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610" windowHeight="6495" tabRatio="776" activeTab="0"/>
  </bookViews>
  <sheets>
    <sheet name="Income Statement" sheetId="1" r:id="rId1"/>
    <sheet name="Balance Sheet" sheetId="2" r:id="rId2"/>
    <sheet name="Cash Flow Statement" sheetId="3" r:id="rId3"/>
    <sheet name="Statement of Changes in Equity" sheetId="4" r:id="rId4"/>
    <sheet name="Notes" sheetId="5" r:id="rId5"/>
  </sheets>
  <externalReferences>
    <externalReference r:id="rId8"/>
  </externalReferences>
  <definedNames>
    <definedName name="\a">'[1]FA-LISTING'!#REF!</definedName>
    <definedName name="\p">'[1]FA-LISTING'!#REF!</definedName>
    <definedName name="BLDG">'[1]FA-LISTING'!#REF!</definedName>
    <definedName name="BLDGIMP">'[1]FA-LISTING'!#REF!</definedName>
    <definedName name="BLDGREV">'[1]FA-LISTING'!#REF!</definedName>
    <definedName name="COMP">'[1]FA-LISTING'!#REF!</definedName>
    <definedName name="FF">'[1]FA-LISTING'!#REF!</definedName>
    <definedName name="FORK">'[1]FA-LISTING'!#REF!</definedName>
    <definedName name="LANDIMP">'[1]FA-LISTING'!#REF!</definedName>
    <definedName name="LANDREV">'[1]FA-LISTING'!#REF!</definedName>
    <definedName name="MV">'[1]FA-LISTING'!#REF!</definedName>
    <definedName name="OE">'[1]FA-LISTING'!#REF!</definedName>
    <definedName name="P">#REF!</definedName>
    <definedName name="P_M">'[1]FA-LISTING'!#REF!</definedName>
    <definedName name="_xlnm.Print_Area" localSheetId="1">'Balance Sheet'!$A$1:$G$60</definedName>
    <definedName name="_xlnm.Print_Area" localSheetId="2">'Cash Flow Statement'!$A$1:$I$66</definedName>
    <definedName name="_xlnm.Print_Area" localSheetId="0">'Income Statement'!$A$1:$L$53</definedName>
    <definedName name="_xlnm.Print_Area" localSheetId="3">'Statement of Changes in Equity'!$A$1:$M$49</definedName>
  </definedNames>
  <calcPr fullCalcOnLoad="1"/>
</workbook>
</file>

<file path=xl/sharedStrings.xml><?xml version="1.0" encoding="utf-8"?>
<sst xmlns="http://schemas.openxmlformats.org/spreadsheetml/2006/main" count="518" uniqueCount="416">
  <si>
    <t>3 months ended</t>
  </si>
  <si>
    <t>(Quarter)</t>
  </si>
  <si>
    <t>(Cumulative)</t>
  </si>
  <si>
    <r>
      <t>There were no</t>
    </r>
    <r>
      <rPr>
        <sz val="10"/>
        <rFont val="Arial Narrow"/>
        <family val="2"/>
      </rPr>
      <t xml:space="preserve"> </t>
    </r>
    <r>
      <rPr>
        <sz val="10"/>
        <rFont val="Arial Narrow"/>
        <family val="2"/>
      </rPr>
      <t>disposals of unquoted investments and/or properties of the Group during the current financial quarter under review.</t>
    </r>
  </si>
  <si>
    <t>There were no acquisitions or disposals of quoted and marketable securities during the current financial quarter under review.</t>
  </si>
  <si>
    <r>
      <t>Y</t>
    </r>
    <r>
      <rPr>
        <sz val="10"/>
        <rFont val="Arial Narrow"/>
        <family val="2"/>
      </rPr>
      <t>eap Kok Leong (MAICSA NO: 0862549)</t>
    </r>
  </si>
  <si>
    <t>Issued and fully paid ordinary shares of RM0.10 each</t>
  </si>
  <si>
    <t>Nominal value</t>
  </si>
  <si>
    <t>Number of shares</t>
  </si>
  <si>
    <r>
      <t>E</t>
    </r>
    <r>
      <rPr>
        <sz val="10"/>
        <rFont val="Arial Narrow"/>
        <family val="2"/>
      </rPr>
      <t>ffect of acquisition of subsidiary companies</t>
    </r>
  </si>
  <si>
    <r>
      <t>I</t>
    </r>
    <r>
      <rPr>
        <sz val="10"/>
        <rFont val="Arial Narrow"/>
        <family val="2"/>
      </rPr>
      <t>nterest paid</t>
    </r>
  </si>
  <si>
    <r>
      <t>F</t>
    </r>
    <r>
      <rPr>
        <sz val="10"/>
        <rFont val="Arial Narrow"/>
        <family val="2"/>
      </rPr>
      <t>ixed deposits with licensed banks</t>
    </r>
  </si>
  <si>
    <t>RM'000</t>
  </si>
  <si>
    <t xml:space="preserve">CURRENT YEAR QUARTER </t>
  </si>
  <si>
    <r>
      <t>There were no dividend paid during the current financial quarter</t>
    </r>
    <r>
      <rPr>
        <sz val="10"/>
        <rFont val="Arial Narrow"/>
        <family val="2"/>
      </rPr>
      <t xml:space="preserve"> under review</t>
    </r>
    <r>
      <rPr>
        <sz val="10"/>
        <rFont val="Arial Narrow"/>
        <family val="2"/>
      </rPr>
      <t>.</t>
    </r>
  </si>
  <si>
    <r>
      <t>R</t>
    </r>
    <r>
      <rPr>
        <sz val="10"/>
        <rFont val="Arial Narrow"/>
        <family val="2"/>
      </rPr>
      <t>evenue</t>
    </r>
  </si>
  <si>
    <t>INDIVIDUAL QUARTER</t>
  </si>
  <si>
    <t>CUMULATIVE QUARTER</t>
  </si>
  <si>
    <t>(a)</t>
  </si>
  <si>
    <t>(b)</t>
  </si>
  <si>
    <t>Taxation</t>
  </si>
  <si>
    <t>PRECEDING YEAR CORRESPONDING PERIOD</t>
  </si>
  <si>
    <t>(Incorporated in Malaysia)</t>
  </si>
  <si>
    <t>Dividends</t>
  </si>
  <si>
    <t>Date:</t>
  </si>
  <si>
    <t xml:space="preserve"> </t>
  </si>
  <si>
    <t>PRECEDING YEAR CORRESPONDING QUARTER</t>
  </si>
  <si>
    <t>Revenue</t>
  </si>
  <si>
    <t>Basic</t>
  </si>
  <si>
    <t>Fully diluted</t>
  </si>
  <si>
    <t>Other operating income</t>
  </si>
  <si>
    <t>Total</t>
  </si>
  <si>
    <t>CASH FLOWS FROM OPERATING ACTIVITIES</t>
  </si>
  <si>
    <t>Adjustments for:</t>
  </si>
  <si>
    <t>Depreciation of property, plant and equipment</t>
  </si>
  <si>
    <t>Changes in working capital:</t>
  </si>
  <si>
    <t>Net change in current assets</t>
  </si>
  <si>
    <t>Net change in current liabilities</t>
  </si>
  <si>
    <t>CASH FLOWS FROM INVESTING ACTIVITIES</t>
  </si>
  <si>
    <t>Purchase of property, plant and equipment</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</si>
  <si>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</si>
  <si>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</si>
  <si>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</si>
  <si>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</si>
  <si>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</si>
  <si>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</si>
  <si>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</si>
  <si>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</si>
  <si>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</si>
  <si>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</si>
  <si>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</si>
  <si>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</si>
  <si>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</si>
  <si>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</si>
  <si>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</si>
  <si>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</si>
  <si>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</si>
  <si>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</si>
  <si>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</si>
  <si>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</si>
  <si>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</si>
  <si>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</si>
  <si>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</si>
  <si>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</si>
  <si>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</si>
  <si>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</si>
  <si>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</si>
  <si>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</si>
  <si>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</si>
  <si>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</si>
  <si>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</si>
  <si>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</si>
  <si>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</si>
  <si>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</si>
  <si>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</si>
  <si>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</si>
  <si>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</si>
  <si>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</si>
  <si>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</si>
  <si>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</si>
  <si>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</si>
  <si>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</si>
  <si>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</si>
  <si>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</si>
  <si>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</si>
  <si>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</si>
  <si>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</si>
  <si>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</si>
  <si>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Material events subsequent to the end of the quarter</t>
  </si>
  <si>
    <t>Distributable - Retained Profit</t>
  </si>
  <si>
    <t>Operating profit before working capital changes</t>
  </si>
  <si>
    <t>Material litigations</t>
  </si>
  <si>
    <t>N/A</t>
  </si>
  <si>
    <t>Earnings per share</t>
  </si>
  <si>
    <t>Cash Generated From Operations</t>
  </si>
  <si>
    <t>Auditors' report of preceding annual financial statements</t>
  </si>
  <si>
    <t>Variation of results against preceding quarter</t>
  </si>
  <si>
    <t>INS BIOSCIENCE BERHAD</t>
  </si>
  <si>
    <t>(Company No: 623239 - V)</t>
  </si>
  <si>
    <t>AS AT END OF CURRENT QUARTER</t>
  </si>
  <si>
    <t>AS AT PRECEDING FINANCIAL YEAR END</t>
  </si>
  <si>
    <t>RM'000</t>
  </si>
  <si>
    <r>
      <t>C</t>
    </r>
    <r>
      <rPr>
        <sz val="10"/>
        <rFont val="Arial Narrow"/>
        <family val="2"/>
      </rPr>
      <t>ompany Secretary</t>
    </r>
  </si>
  <si>
    <r>
      <t>K</t>
    </r>
    <r>
      <rPr>
        <sz val="10"/>
        <rFont val="Arial Narrow"/>
        <family val="2"/>
      </rPr>
      <t>uala Lumpur</t>
    </r>
  </si>
  <si>
    <r>
      <t>By Order of the Board</t>
    </r>
    <r>
      <rPr>
        <sz val="10"/>
        <rFont val="Arial Narrow"/>
        <family val="2"/>
      </rPr>
      <t>,</t>
    </r>
  </si>
  <si>
    <r>
      <t>I</t>
    </r>
    <r>
      <rPr>
        <sz val="10"/>
        <rFont val="Arial Narrow"/>
        <family val="2"/>
      </rPr>
      <t>nterest expense</t>
    </r>
  </si>
  <si>
    <t>Current Quarter</t>
  </si>
  <si>
    <t>Disposal of and unquoted investments and properties</t>
  </si>
  <si>
    <t>Secured</t>
  </si>
  <si>
    <t>Short term borrowings:</t>
  </si>
  <si>
    <t>Total borrowings</t>
  </si>
  <si>
    <t>Current Year</t>
  </si>
  <si>
    <t>Ended</t>
  </si>
  <si>
    <t>To-date</t>
  </si>
  <si>
    <t>Earning per shares (sen)</t>
  </si>
  <si>
    <t>Fully diluted earnings per share</t>
  </si>
  <si>
    <r>
      <t>(</t>
    </r>
    <r>
      <rPr>
        <sz val="10"/>
        <rFont val="Arial Narrow"/>
        <family val="2"/>
      </rPr>
      <t>a</t>
    </r>
    <r>
      <rPr>
        <sz val="10"/>
        <rFont val="Arial Narrow"/>
        <family val="2"/>
      </rPr>
      <t>)</t>
    </r>
  </si>
  <si>
    <t>(b)</t>
  </si>
  <si>
    <t>REVENUE</t>
  </si>
  <si>
    <r>
      <t xml:space="preserve">Current </t>
    </r>
    <r>
      <rPr>
        <sz val="10"/>
        <rFont val="Arial Narrow"/>
        <family val="2"/>
      </rPr>
      <t>period</t>
    </r>
    <r>
      <rPr>
        <sz val="10"/>
        <rFont val="Arial Narrow"/>
        <family val="2"/>
      </rPr>
      <t xml:space="preserve"> taxation</t>
    </r>
  </si>
  <si>
    <t>Individual Quarter</t>
  </si>
  <si>
    <t>Cumulative Quarter</t>
  </si>
  <si>
    <t>Weighted average number of ordinary shares ('000)</t>
  </si>
  <si>
    <r>
      <t>Re</t>
    </r>
    <r>
      <rPr>
        <sz val="10"/>
        <rFont val="Arial Narrow"/>
        <family val="2"/>
      </rPr>
      <t>payment of hire purchase payables</t>
    </r>
  </si>
  <si>
    <r>
      <t>L</t>
    </r>
    <r>
      <rPr>
        <sz val="10"/>
        <rFont val="Arial Narrow"/>
        <family val="2"/>
      </rPr>
      <t>ong</t>
    </r>
    <r>
      <rPr>
        <sz val="10"/>
        <rFont val="Arial Narrow"/>
        <family val="2"/>
      </rPr>
      <t xml:space="preserve"> term borrowings:</t>
    </r>
  </si>
  <si>
    <t>- Hire purchase payables</t>
  </si>
  <si>
    <t>Basic Earnings per share</t>
  </si>
  <si>
    <t>CONDENSED CONSOLIDATED CASH FLOW STATEMENTS</t>
  </si>
  <si>
    <t>- contract sum for construction of R &amp; D centre</t>
  </si>
  <si>
    <t xml:space="preserve">N/A   </t>
  </si>
  <si>
    <t>CONDENSED CONSOLIDATED STATEMENT OF CHANGES IN EQUITY</t>
  </si>
  <si>
    <t>Non-Distributable Share Premium</t>
  </si>
  <si>
    <t>Public Issue Expenses</t>
  </si>
  <si>
    <r>
      <t xml:space="preserve"> </t>
    </r>
    <r>
      <rPr>
        <sz val="10"/>
        <rFont val="Arial Narrow"/>
        <family val="2"/>
      </rPr>
      <t xml:space="preserve"> at RM0.10 per share)</t>
    </r>
  </si>
  <si>
    <t>Equipment written off</t>
  </si>
  <si>
    <t>Interest income</t>
  </si>
  <si>
    <t>Interest received</t>
  </si>
  <si>
    <t>Tax paid</t>
  </si>
  <si>
    <t>As at</t>
  </si>
  <si>
    <t>RM'000</t>
  </si>
  <si>
    <t>Actual</t>
  </si>
  <si>
    <t xml:space="preserve">Balance </t>
  </si>
  <si>
    <t>Unutilised</t>
  </si>
  <si>
    <t xml:space="preserve">% of </t>
  </si>
  <si>
    <t>R&amp;D Centre and Manufacturing Plant</t>
  </si>
  <si>
    <t>R&amp;D Expenditure</t>
  </si>
  <si>
    <t>Working Capital</t>
  </si>
  <si>
    <t>Estimated Listing Expenses</t>
  </si>
  <si>
    <t xml:space="preserve">Sales of fertilizer products </t>
  </si>
  <si>
    <t>Purchases of fertilizer products</t>
  </si>
  <si>
    <t>The directors of the Company are of the opinion that the transactions above have been entered into in the ordinary course of business and have been established on the terms and conditions that are of no less favourable than those arranged with other independent third parties.</t>
  </si>
  <si>
    <t>Office rental paid</t>
  </si>
  <si>
    <t>#Bio-Agro Products Sdn Bhd</t>
  </si>
  <si>
    <t xml:space="preserve">*INS Holdings Berhad </t>
  </si>
  <si>
    <t>Notes:-</t>
  </si>
  <si>
    <t>CASH FLOWS FROM FINANCING ACTIVITIES</t>
  </si>
  <si>
    <t>Group's borrowings and debt securities</t>
  </si>
  <si>
    <t>B14</t>
  </si>
  <si>
    <t>AUTHORISATION FOR ISSUE</t>
  </si>
  <si>
    <t>Changes in contingent assets and contingent liabilities</t>
  </si>
  <si>
    <t xml:space="preserve">Drawdown of short term borrowings </t>
  </si>
  <si>
    <t>'000</t>
  </si>
  <si>
    <t>Gain on disposal of property, plant and equipment</t>
  </si>
  <si>
    <r>
      <t>T</t>
    </r>
    <r>
      <rPr>
        <sz val="10"/>
        <rFont val="Arial Narrow"/>
        <family val="2"/>
      </rPr>
      <t>here were no issuance and repayment of debt and equity securities, shares buy back, share cancellation or shares held as a treasury shares and resale of treasury shares for the current financial quarter under review.</t>
    </r>
  </si>
  <si>
    <t>(i)</t>
  </si>
  <si>
    <t>(ii)</t>
  </si>
  <si>
    <t>INSE is seeking, amongst others, damages for libel, aggravated and exemplary damages, an injunction restraining Yigaho from further publishing any publications containing the above statements or any similar words defamatory of INSE, interest and costs.</t>
  </si>
  <si>
    <t xml:space="preserve">Revision as </t>
  </si>
  <si>
    <t>approved by</t>
  </si>
  <si>
    <t>Repayment of hire purchase facilities</t>
  </si>
  <si>
    <t>Proceeds</t>
  </si>
  <si>
    <t>from IPO</t>
  </si>
  <si>
    <r>
      <t>##IBG Manufacturing Sdn Bhd (</t>
    </r>
    <r>
      <rPr>
        <i/>
        <sz val="10"/>
        <rFont val="Arial Narrow"/>
        <family val="2"/>
      </rPr>
      <t>formerly known as INS Manufacturing Sdn Bhd</t>
    </r>
    <r>
      <rPr>
        <sz val="10"/>
        <rFont val="Arial Narrow"/>
        <family val="2"/>
      </rPr>
      <t>)</t>
    </r>
  </si>
  <si>
    <t>the Securities</t>
  </si>
  <si>
    <r>
      <t xml:space="preserve">Commission </t>
    </r>
    <r>
      <rPr>
        <b/>
        <vertAlign val="superscript"/>
        <sz val="10"/>
        <rFont val="Arial Narrow"/>
        <family val="2"/>
      </rPr>
      <t>(b)</t>
    </r>
  </si>
  <si>
    <t>Utilisation as</t>
  </si>
  <si>
    <t xml:space="preserve">The above statement should be read in conjunction with the accompanying notes attached to this interim financial report as well as the </t>
  </si>
  <si>
    <t>Bank Overdraft</t>
  </si>
  <si>
    <t xml:space="preserve">(iii) </t>
  </si>
  <si>
    <t>Audited Financial Statements for the financial year ended 31 December 2005.</t>
  </si>
  <si>
    <t>Purchase of other investment</t>
  </si>
  <si>
    <t>Repayment of short term borrowings</t>
  </si>
  <si>
    <t>CASH AND CASH EQUIVALENTS AT BEGINNING OF THE PERIOD</t>
  </si>
  <si>
    <t>CASH AND CASH EQUIVALENTS AT END OF THE PERIOD</t>
  </si>
  <si>
    <t>Net cash for operating activities</t>
  </si>
  <si>
    <t>Net cash for investing activities</t>
  </si>
  <si>
    <t>Net cash for financing activities</t>
  </si>
  <si>
    <t>CURRENT YEAR    TO DATE</t>
  </si>
  <si>
    <t>(UNAUDITED)</t>
  </si>
  <si>
    <t>(AUDITED)</t>
  </si>
  <si>
    <t>Manufacturing</t>
  </si>
  <si>
    <t>Marketing and distribution of products</t>
  </si>
  <si>
    <t>Others</t>
  </si>
  <si>
    <t>Inter-segment sales</t>
  </si>
  <si>
    <t>External sales</t>
  </si>
  <si>
    <t>Eliminations</t>
  </si>
  <si>
    <t>Group</t>
  </si>
  <si>
    <t>RESULTS</t>
  </si>
  <si>
    <t>Segment results</t>
  </si>
  <si>
    <t xml:space="preserve">Unallocated corporate </t>
  </si>
  <si>
    <t xml:space="preserve">  expenses</t>
  </si>
  <si>
    <t>Finance costs</t>
  </si>
  <si>
    <t>OTHER INFORMATION</t>
  </si>
  <si>
    <t>Segment assets</t>
  </si>
  <si>
    <t xml:space="preserve">  assets</t>
  </si>
  <si>
    <t>Consolidated total assets</t>
  </si>
  <si>
    <t>Segment liabilities</t>
  </si>
  <si>
    <t xml:space="preserve">  liabilities</t>
  </si>
  <si>
    <t>Consolidated total liabilities</t>
  </si>
  <si>
    <t>Capital expenditure</t>
  </si>
  <si>
    <t>Depreciation</t>
  </si>
  <si>
    <t xml:space="preserve">  other than depreciation</t>
  </si>
  <si>
    <t xml:space="preserve">Non-cash expenses </t>
  </si>
  <si>
    <r>
      <t xml:space="preserve">There were no material contingent assets as at the date of this </t>
    </r>
    <r>
      <rPr>
        <sz val="10"/>
        <rFont val="Arial Narrow"/>
        <family val="2"/>
      </rPr>
      <t>report.</t>
    </r>
  </si>
  <si>
    <t>Contingent Liabilities</t>
  </si>
  <si>
    <t>The Company</t>
  </si>
  <si>
    <t>The Group</t>
  </si>
  <si>
    <t>subsidiaries, unsecured</t>
  </si>
  <si>
    <t>Claim of commission by a former distributor unsecured</t>
  </si>
  <si>
    <t>A former distributor has made a claim against a subsidiary, INSE, for a purported sum of approximately RM3.7 million being his alleged loss of commission for the period from July 1999 to December 2004, together with interest at 8% per annum on the sum of approximately RM3.7million effective from January 2005; further loss of commission and bonus from January 2005 to the date of the writ summons to be assessed by the court; and interest together with general damages to be assessed and interest until full realisation.</t>
  </si>
  <si>
    <t>-</t>
  </si>
  <si>
    <t>Based on legal opinion, the directors are of the view that the former distributor's suit has no basis and is unlikely to succeed. Accordingly, no provision has been made in the financial statements.</t>
  </si>
  <si>
    <t>Statement of claim commenced by INSE against Yigaho Corporation Sdn Bhd</t>
  </si>
  <si>
    <r>
      <t>A</t>
    </r>
    <r>
      <rPr>
        <sz val="10"/>
        <rFont val="Arial Narrow"/>
        <family val="2"/>
      </rPr>
      <t>pproved and contracted for:-</t>
    </r>
  </si>
  <si>
    <t>Approved but not contracted for:-</t>
  </si>
  <si>
    <t>Bank overdrafts</t>
  </si>
  <si>
    <t>Effect of adopting FRS 3</t>
  </si>
  <si>
    <t>Corporate guarantees given to financial institutions for facilities granted to the</t>
  </si>
  <si>
    <t>Cost of sales</t>
  </si>
  <si>
    <t>Gross profit</t>
  </si>
  <si>
    <t>Selling and distribution expenses</t>
  </si>
  <si>
    <t>Administrative expenses</t>
  </si>
  <si>
    <t>Other operating expenses</t>
  </si>
  <si>
    <t>FRS 3</t>
  </si>
  <si>
    <t>Business Combinations</t>
  </si>
  <si>
    <t>FRS 101</t>
  </si>
  <si>
    <t>Presentation of Financial Statements</t>
  </si>
  <si>
    <t>FRS 102</t>
  </si>
  <si>
    <t>Inventories</t>
  </si>
  <si>
    <t>FRS 108</t>
  </si>
  <si>
    <t>Accounting Policies, Changes in Estimates and Errors</t>
  </si>
  <si>
    <t>FRS 110</t>
  </si>
  <si>
    <t>Events after Balance Sheet Date</t>
  </si>
  <si>
    <t>FRS 116</t>
  </si>
  <si>
    <t>Property, Plant and Equipment</t>
  </si>
  <si>
    <t>FRS 121</t>
  </si>
  <si>
    <t>The Effects of Changes in Foreign Exchange Rates</t>
  </si>
  <si>
    <t>FRS 127</t>
  </si>
  <si>
    <t>Consolidated and Separate Financial Statements</t>
  </si>
  <si>
    <t>FRS 132</t>
  </si>
  <si>
    <t>Financial Instrument: Disclosure &amp; Presentation</t>
  </si>
  <si>
    <t>FRS 133</t>
  </si>
  <si>
    <t>Earnings Per Share</t>
  </si>
  <si>
    <t>FRS 136</t>
  </si>
  <si>
    <t>Impairment of Assets</t>
  </si>
  <si>
    <t>Changes in Accounting Policies</t>
  </si>
  <si>
    <t>FRS 3: Business Combinations</t>
  </si>
  <si>
    <t>Restated</t>
  </si>
  <si>
    <t>Balance sheet (extracts)</t>
  </si>
  <si>
    <t>Goodwill on consolidation</t>
  </si>
  <si>
    <t>As at 01.01.2006</t>
  </si>
  <si>
    <t>At 1 January 2006</t>
  </si>
  <si>
    <t>Previously stated</t>
  </si>
  <si>
    <t>(Note A2(a))</t>
  </si>
  <si>
    <t>A16</t>
  </si>
  <si>
    <t>A17</t>
  </si>
  <si>
    <t>(Note A17)</t>
  </si>
  <si>
    <t>- Bills payables</t>
  </si>
  <si>
    <t>Bills payables</t>
  </si>
  <si>
    <t>The significant accounting policies adopted are consistent with those of the audited financial statement for the year ended 31 December 2005 except for the adoption of the following new/revised Financial Reporting Standards ("FRS') effective for financial period beginning 1 January 2006:</t>
  </si>
  <si>
    <r>
      <t xml:space="preserve">Other than those disclosed in notes A2 and A3, there were no unusual items affecting assets, liabilities, equity, net income or cash flows of the </t>
    </r>
    <r>
      <rPr>
        <sz val="10"/>
        <rFont val="Arial Narrow"/>
        <family val="2"/>
      </rPr>
      <t xml:space="preserve">Group </t>
    </r>
    <r>
      <rPr>
        <sz val="10"/>
        <rFont val="Arial Narrow"/>
        <family val="2"/>
      </rPr>
      <t>since the last annual audited financial statements.</t>
    </r>
  </si>
  <si>
    <t>The new/revised FRS which has major impacts on the financial statements of the Group are as follows:</t>
  </si>
  <si>
    <t>The effect of adopting FRS3:</t>
  </si>
  <si>
    <t>The following amounts have been restated as a result of the adoption of the revised FRS:</t>
  </si>
  <si>
    <t>Retained profits</t>
  </si>
  <si>
    <t>- equity holders of the parent</t>
  </si>
  <si>
    <t>- minority interest</t>
  </si>
  <si>
    <t>Earnings Per Share attributable to equity holders of the parent (Sen)</t>
  </si>
  <si>
    <t>Minority Interest</t>
  </si>
  <si>
    <t>attributable to the equity holders of the parent (sen)</t>
  </si>
  <si>
    <t>Goodwill written off</t>
  </si>
  <si>
    <t>Proceeds from disposal of property, plant and equipment</t>
  </si>
  <si>
    <t>Previously, negative goodwill is retained in the consolidated balance sheet, with the adoption of FRS 3 , negative goodwill is now recognised in the income statement immediately.</t>
  </si>
  <si>
    <t>RM</t>
  </si>
  <si>
    <t>- Bank overdraft</t>
  </si>
  <si>
    <t>Amortisation of Intangible assets</t>
  </si>
  <si>
    <t>Apr - Jun' 06</t>
  </si>
  <si>
    <t>(iv)</t>
  </si>
  <si>
    <t>Legal proceedings commenced by Lim Soon Hooi ("LSH") against INSE and The Origin Foods Sdn Bhd ("TOF") a wholly-owned subsidiary of INSBIO.</t>
  </si>
  <si>
    <t>On 14 June 2006, INSE and TOF were served with a writ of summons and statement of claim dated 9 March 2006 by LSH.</t>
  </si>
  <si>
    <t>Statement of claim against Lim Chiew Yin ("LCY") and Yigaho Corporation Sdn Bhd</t>
  </si>
  <si>
    <t>INSE is seeking, amongst others, general damages, aggravated and exemplary damages, an injunction restraining LCY, Yigaho and/or their servant from repeating the above statement, or any part thereof, interest and cost and such other relief which the Court may deem fit and proper to grant.</t>
  </si>
  <si>
    <t>- contract sum for purchase of property</t>
  </si>
  <si>
    <r>
      <t xml:space="preserve">The interim financial </t>
    </r>
    <r>
      <rPr>
        <sz val="10"/>
        <rFont val="Arial Narrow"/>
        <family val="2"/>
      </rPr>
      <t xml:space="preserve">statements of the Group are unaudited and </t>
    </r>
    <r>
      <rPr>
        <sz val="10"/>
        <rFont val="Arial Narrow"/>
        <family val="2"/>
      </rPr>
      <t>ha</t>
    </r>
    <r>
      <rPr>
        <sz val="10"/>
        <rFont val="Arial Narrow"/>
        <family val="2"/>
      </rPr>
      <t>ve</t>
    </r>
    <r>
      <rPr>
        <sz val="10"/>
        <rFont val="Arial Narrow"/>
        <family val="2"/>
      </rPr>
      <t xml:space="preserve"> been prepared in </t>
    </r>
    <r>
      <rPr>
        <sz val="10"/>
        <rFont val="Arial Narrow"/>
        <family val="2"/>
      </rPr>
      <t>accordance with Financial Reporting Standards ("FRS") 134 Int</t>
    </r>
    <r>
      <rPr>
        <sz val="10"/>
        <rFont val="Arial Narrow"/>
        <family val="2"/>
      </rPr>
      <t xml:space="preserve">erim Financial Reporting and </t>
    </r>
    <r>
      <rPr>
        <sz val="10"/>
        <rFont val="Arial Narrow"/>
        <family val="2"/>
      </rPr>
      <t xml:space="preserve">Paragraph 9.22 and </t>
    </r>
    <r>
      <rPr>
        <sz val="10"/>
        <rFont val="Arial Narrow"/>
        <family val="2"/>
      </rPr>
      <t>Appendix 9 B of the Listing Requirements of Bursa Malaysia Securities Berhad ("Bursa Securities") for the MESDAQ Market.</t>
    </r>
  </si>
  <si>
    <r>
      <t>T</t>
    </r>
    <r>
      <rPr>
        <sz val="10"/>
        <rFont val="Arial Narrow"/>
        <family val="2"/>
      </rPr>
      <t>here was no revaluation of property, plant and equipment for the current financial quarter under review.</t>
    </r>
  </si>
  <si>
    <t>EXPLANATORY NOTES PURSUANT TO APPENDIX 9B OF THE LISTING REQUIREMENTS OF BURSA MALAYSIA SECURITIES BERHAD FOR THE MESDAQ MARKET</t>
  </si>
  <si>
    <t>Pre-Acquisition Profit</t>
  </si>
  <si>
    <t>Net assets [NA] per share</t>
  </si>
  <si>
    <t>The Group's operations are not materially affected by seasonal or cyclical changes during the current financial quarter under review.</t>
  </si>
  <si>
    <t>Attributable to :</t>
  </si>
  <si>
    <r>
      <t>T</t>
    </r>
    <r>
      <rPr>
        <sz val="10"/>
        <rFont val="Arial Narrow"/>
        <family val="2"/>
      </rPr>
      <t>here were no changes in accounting estimates made that would materially affect the accounts of the Group for the current financial quarter under review.</t>
    </r>
  </si>
  <si>
    <t>The Board of Directors does not recommend any interim dividends in respect of the current financial quarter under review.</t>
  </si>
  <si>
    <t>EXPLANATORY NOTES PURSUANT TO FINANCIAL REPORTING STANDARDS ("FRS") 134 INTERIM FINANCIAL REPORTING</t>
  </si>
  <si>
    <t>The auditors' report on the financial statements for the year ended 31 December 2005 was not qualified.</t>
  </si>
  <si>
    <t xml:space="preserve">There were no other material litigations since the last financial year ended 31 December 2005 except the followings:- </t>
  </si>
  <si>
    <t>The interim financial statements should be read in conjunction with the audited financial statements of INS Bioscience Berhad ("INSBIO") and its subsidiaries ("the Group")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t>
  </si>
  <si>
    <t>The Group does not has any material events subsequent to the end of the current financial quarter under review.</t>
  </si>
  <si>
    <t>The matter is fixed for mention and the trial is pending the former distribution's application to amend the statement of claim.</t>
  </si>
  <si>
    <t>FRS 138</t>
  </si>
  <si>
    <t>Intangible Assets</t>
  </si>
  <si>
    <t xml:space="preserve">(v) </t>
  </si>
  <si>
    <t>ASSETS</t>
  </si>
  <si>
    <t>TOTAL ASSETS</t>
  </si>
  <si>
    <t>EQUITY AND LIABILITIES</t>
  </si>
  <si>
    <t>TOTAL EQUITY AND LIABILITIES</t>
  </si>
  <si>
    <t>Property, plant and equipment</t>
  </si>
  <si>
    <t>Non-current assets</t>
  </si>
  <si>
    <t>Development expenditure</t>
  </si>
  <si>
    <t>Other investment</t>
  </si>
  <si>
    <t>Current assets</t>
  </si>
  <si>
    <t>Equity attributable to equity holders of the parent</t>
  </si>
  <si>
    <t>Total equity</t>
  </si>
  <si>
    <t>Non-current liabilities</t>
  </si>
  <si>
    <t>Current liabilities</t>
  </si>
  <si>
    <t>Trade and other payables</t>
  </si>
  <si>
    <t>Total liabilities</t>
  </si>
  <si>
    <t>Trade and other receivables</t>
  </si>
  <si>
    <t>Fixed deposits with licensed banks</t>
  </si>
  <si>
    <t>Share capital</t>
  </si>
  <si>
    <t>Share premium</t>
  </si>
  <si>
    <t xml:space="preserve">Retained profits </t>
  </si>
  <si>
    <t>Hire purchase payables</t>
  </si>
  <si>
    <t>Deferred taxation</t>
  </si>
  <si>
    <t>Provision for taxation</t>
  </si>
  <si>
    <t>NET (DECREASE)/INCREASE IN CASH AND CASH EQUIVALENTS</t>
  </si>
  <si>
    <t>Government grant</t>
  </si>
  <si>
    <t>Development cost paid</t>
  </si>
  <si>
    <t>Changes in the composition of the Group</t>
  </si>
  <si>
    <t>The Group did not announce any profit forecast nor profit guarantee during the current financial quarter under review.</t>
  </si>
  <si>
    <t>The Group has adopted the transitional provision of FRS 3 whereby the negative goodwill as at 1 January 2006 of RM3,339,523 was derecognised with a corresponding adjustment to opening retained profits.  The change in this accounting policy has no effect on the profit after tax for the current financial quarter under review.</t>
  </si>
  <si>
    <r>
      <t>The Group does not have any financial instruments with off-balance sheet risk as at the date of this announcement</t>
    </r>
    <r>
      <rPr>
        <sz val="10"/>
        <rFont val="Arial Narrow"/>
        <family val="2"/>
      </rPr>
      <t>.</t>
    </r>
  </si>
  <si>
    <t>Material litigations (Cont'd)</t>
  </si>
  <si>
    <t>- acquisition of plant and machineries</t>
  </si>
  <si>
    <t>Legal proceedings commenced by Ling Lit Yain ("Ling") against INS Enterprise Sdn Bhd ("INSE"), a wholly owned subsidiary of INSBIO</t>
  </si>
  <si>
    <t>Statement of Claim against Hon Kwee Chain, Lee Kok Hong and Wong Choon Chong (collectively "the Defendants")</t>
  </si>
  <si>
    <t>INSE and TOF had filed a Statement of Defence on 10 July 2006.</t>
  </si>
  <si>
    <t xml:space="preserve">INSE had been served with a Memorandum of Appearance on 14 July 2006. </t>
  </si>
  <si>
    <t>The case management of the suit is fixed for further hearing on 27 November 2006.</t>
  </si>
  <si>
    <t>#</t>
  </si>
  <si>
    <r>
      <t>#</t>
    </r>
    <r>
      <rPr>
        <sz val="10"/>
        <rFont val="Arial Narrow"/>
        <family val="2"/>
      </rPr>
      <t>#</t>
    </r>
  </si>
  <si>
    <r>
      <t>I</t>
    </r>
    <r>
      <rPr>
        <sz val="10"/>
        <rFont val="Arial Narrow"/>
        <family val="2"/>
      </rPr>
      <t xml:space="preserve">ssuance of shares during the period </t>
    </r>
  </si>
  <si>
    <r>
      <t xml:space="preserve"> </t>
    </r>
    <r>
      <rPr>
        <sz val="10"/>
        <rFont val="Arial Narrow"/>
        <family val="2"/>
      </rPr>
      <t>(Nominal value of RM1.00 per share)</t>
    </r>
  </si>
  <si>
    <r>
      <t>S</t>
    </r>
    <r>
      <rPr>
        <sz val="10"/>
        <rFont val="Arial Narrow"/>
        <family val="2"/>
      </rPr>
      <t>ub-division of ordinary shares of RM1.00</t>
    </r>
  </si>
  <si>
    <r>
      <t xml:space="preserve"> </t>
    </r>
    <r>
      <rPr>
        <sz val="10"/>
        <rFont val="Arial Narrow"/>
        <family val="2"/>
      </rPr>
      <t>into 10 ordinary shares of RM0.10 each</t>
    </r>
  </si>
  <si>
    <t>Public Issue</t>
  </si>
  <si>
    <t>Net profit for the year</t>
  </si>
  <si>
    <r>
      <t>A</t>
    </r>
    <r>
      <rPr>
        <sz val="10"/>
        <rFont val="Arial Narrow"/>
        <family val="2"/>
      </rPr>
      <t xml:space="preserve">t </t>
    </r>
    <r>
      <rPr>
        <sz val="10"/>
        <rFont val="Arial Narrow"/>
        <family val="2"/>
      </rPr>
      <t>31 December  2005 (Nominal value</t>
    </r>
  </si>
  <si>
    <t>Note : -</t>
  </si>
  <si>
    <t>Profit before taxation after pre-acquisition profit</t>
  </si>
  <si>
    <t>#</t>
  </si>
  <si>
    <t>Represents 2 ordinary shares of RM1.00 each.</t>
  </si>
  <si>
    <t>Represents RM2.00.</t>
  </si>
  <si>
    <r>
      <t>A</t>
    </r>
    <r>
      <rPr>
        <sz val="10"/>
        <rFont val="Arial Narrow"/>
        <family val="2"/>
      </rPr>
      <t xml:space="preserve">t </t>
    </r>
    <r>
      <rPr>
        <sz val="10"/>
        <rFont val="Arial Narrow"/>
        <family val="2"/>
      </rPr>
      <t>5</t>
    </r>
    <r>
      <rPr>
        <sz val="10"/>
        <rFont val="Arial Narrow"/>
        <family val="2"/>
      </rPr>
      <t xml:space="preserve"> April</t>
    </r>
    <r>
      <rPr>
        <sz val="10"/>
        <rFont val="Arial Narrow"/>
        <family val="2"/>
      </rPr>
      <t xml:space="preserve"> 2005 </t>
    </r>
  </si>
  <si>
    <t>CONDENSED CONSOLIDATED INCOME STATEMENT FOR THE FINANCIAL PERIOD ENDED 30 SEPTEMBER 2006 (UNAUDITED)</t>
  </si>
  <si>
    <t>CONDENSED CONSOLIDATED BALANCE SHEET AS AT  30 SEPTEMBER 2006 (UNAUDITED)</t>
  </si>
  <si>
    <t>Unit trusts with licensed banks</t>
  </si>
  <si>
    <t>FOR THE FINANCIAL PERIOD ENDED 30 SEPTEMBER 2006 (UNAUDITED)</t>
  </si>
  <si>
    <t>Net loss for the period</t>
  </si>
  <si>
    <t>FOR  THE FINANCIAL PERIOD ENDED 30 SEPTEMBER 2006 (UNAUDITED)</t>
  </si>
  <si>
    <t>Development cost incurred</t>
  </si>
  <si>
    <t>Porceeds from issuance of shares</t>
  </si>
  <si>
    <t>Public issue expenses refunded/(paid)</t>
  </si>
  <si>
    <t>Segmental reporting for the period ended 30 September 2006.</t>
  </si>
  <si>
    <t>9 months ended</t>
  </si>
  <si>
    <t>Jul - Sep' 06</t>
  </si>
  <si>
    <r>
      <t>(Loss)/P</t>
    </r>
    <r>
      <rPr>
        <sz val="10"/>
        <rFont val="Arial Narrow"/>
        <family val="2"/>
      </rPr>
      <t>rofit before tax</t>
    </r>
  </si>
  <si>
    <r>
      <t xml:space="preserve">(Loss)/Profit </t>
    </r>
    <r>
      <rPr>
        <sz val="10"/>
        <rFont val="Arial Narrow"/>
        <family val="2"/>
      </rPr>
      <t>after tax</t>
    </r>
  </si>
  <si>
    <r>
      <t>D</t>
    </r>
    <r>
      <rPr>
        <sz val="10"/>
        <rFont val="Arial Narrow"/>
        <family val="2"/>
      </rPr>
      <t>etails of Group's bank borrowings as at 30 September 2006 which are denominated in Ringgit Malaysia were as follows :-</t>
    </r>
  </si>
  <si>
    <t>Net loss for the year (RM'000)</t>
  </si>
  <si>
    <t>QUARTERLY REPORT ON CONSOLIDATED RESULTS FOR THE THIRD QUARTER ENDED 30 SEPTEMBER 2006</t>
  </si>
  <si>
    <t>9 months ended 30.09.2006</t>
  </si>
  <si>
    <t>9 months ended 30.09.2005</t>
  </si>
  <si>
    <t>Adjustment on prior year overprovision</t>
  </si>
  <si>
    <t>Jan - Mar' 06</t>
  </si>
  <si>
    <t>At 30 September  2006 (Nominal value</t>
  </si>
  <si>
    <t>Penalty on late payment of income tax</t>
  </si>
  <si>
    <t>There were no significant related party transactions for the financial period ended 30 September 2006 other than those disclosed as follows:-</t>
  </si>
  <si>
    <t xml:space="preserve">For the current financial quarter ended 30 September 2006, the Group recorded a total revenue and loss before taxation of RM5.381 million and RM1.303 million respectively. </t>
  </si>
  <si>
    <t>For the current financial quarter ended 30 September 2006, the Group recorded a total revenue and loss before taxation of RM5.381 million and RM1.303 million respectively. Compared to the revenue and profit before taxation of RM7.743 million and RM0.237 million respectively as achieved in the previous financial quarter ended 30 June 2006, the Group recorded a lower revenue of approximately RM2.362 million in this particular quarter mainly attributable to the lower sales for overseas market, in particular China. This lower revenue has resulted in loss before taxation.</t>
  </si>
  <si>
    <t>There were an adjustment for prior year tax overprovision in current financial quarter under review.</t>
  </si>
  <si>
    <t>(Loss)/ Profit before taxation</t>
  </si>
  <si>
    <t>(Loss)/ Profit after taxation</t>
  </si>
  <si>
    <t>Net (Loss)/ Profit for the Period</t>
  </si>
  <si>
    <t>30.9.2006</t>
  </si>
  <si>
    <t>30.9.2005</t>
  </si>
  <si>
    <t>31.12.2005</t>
  </si>
  <si>
    <t>Loss before taxation</t>
  </si>
  <si>
    <t>Loss after taxation</t>
  </si>
  <si>
    <t>There were no changes in the composition of the Group, including business combination, acquisition or disposal of subsidiaries and long terms investments, restructuring and discontinuing operations for the current financial quarter under review.</t>
  </si>
  <si>
    <t>The interim financial statements were authorised for issue by the Board of Directors in accordance with a resolution of the directors dated 21 November 2006.</t>
  </si>
  <si>
    <r>
      <t xml:space="preserve">20 </t>
    </r>
    <r>
      <rPr>
        <vertAlign val="superscript"/>
        <sz val="10"/>
        <rFont val="Arial Narrow"/>
        <family val="2"/>
      </rPr>
      <t>(a)</t>
    </r>
  </si>
  <si>
    <t>There are no corporate proposals announced but not completed as at 17 November 2006 (being a date not earlier than seven days before the date of this announcement). The Company's entire issued and paid up capital of 286,680,020 ordinary shares of RM0.10 each were listed and quoted on 26 July 2005 on the Mesdaq market of Bursa Malaysia Securities Berhad. The proceeds from the Public Issue were received after the Company's listing. As at 17 November 2006, the status of utilisation of the proceeds from the Public Issue is as follows:-</t>
  </si>
  <si>
    <t>at 17 November</t>
  </si>
  <si>
    <t>On 16 January 2006, INSE had filed Writ of Summons and Statement of Claim against Hon Kwee Chian, Lee Kok Hong and Wong Choon Chong (collectively "the Defendants") in the Kuala Lumpur High Court bearing Civil Suit No.S2-23-8-2006, S7-23-10-2006 and S3-23-9-2006 respectively. The Defendants were distributors of INSE. The Statement of Claim filed against the Defendants are for defamation as a result of the publication of several defamatory statements in connection with INSE and INSE's way of trade and business carried on by INSE at the time of publications to disparage INSE's reputation.</t>
  </si>
  <si>
    <t>INSE is seeking, amongst others, general damages, aggravated and exemplary damages.</t>
  </si>
  <si>
    <t xml:space="preserve">The Company has served Writ of Summons and Statement of Claim against Yigaho Corporation Sdn Bhd ("Yigaho") in the Kuala Lumpur High Court bearing Civil Suit No. S3-23-1-2006. </t>
  </si>
  <si>
    <t xml:space="preserve"> INSE had filed a Writ of Summons and Statement of Claim against LCY and Yigaho in the Kuala Lumpur High Court bearing Civil Suit No. S5-23-62-2006 for having published or caused to be published the defamatory statement against INSE on page 71 of the 10th Edition (September 2005 issue) of the Global Business Magazine, which at all material time was a popular business magazine widely read by the Malaysian direct sales circles, under the sub-title "Yigaho Group".</t>
  </si>
  <si>
    <t>Ling filed a claim against INSE for a purported sum of RM3,719,591.98 being his alleged loss of commission for the period of July 1999 to 31 December 2004, interest at 8% on the sum of RM3,719,591.98 effective from 1st January 2005; further loss of commission and bonus from 1st January 2005 to the date of the writ of summons to be assessed by the court, and interest together with general damages to be assessed and interest until full realization.</t>
  </si>
  <si>
    <t>LSH filed a claim against INSE and TOF (collectively referred to as "Defendants") for a sum of RM277,960.00 being total royalty payable to LSH as at 31 December 2004, interest on the sum of RM277,960.00 at a rate which the Court think fit and proper from 1 January 2005 until the date of judgement and interest at 8% per annum on the sum of RM277,960.00 from the date of judgment till the date of full realisation.</t>
  </si>
  <si>
    <t>INSE is pending the filing of striking out the Writ of Summons and Statement of Claim.</t>
  </si>
  <si>
    <t>INSE is pending filing of striking out of Writ of Summons and Statement of Claim.</t>
  </si>
  <si>
    <t>A Notice of Change of Solicitors from Messrs Lee, Ros &amp; Ling to Messrs Chan Tse Yuen &amp; Co. had been filed on 2 August 2006.</t>
  </si>
  <si>
    <t>On 3 January 2006, INSE was served with a Writ of Summons and Statement of Claim dated 28 December 2005 by Ling bearing the Civil Suit No. S6-22-925-2005.</t>
  </si>
  <si>
    <t>INSE had served Summons in Chamber against Hon Kwee Chain on 3 October 2006 and the Kuala Lumpur High Court has fixed the hearing date on 19 December 2006.</t>
  </si>
  <si>
    <t>INSE had filed the Notice of Discontinuance in Kuala Lumpur High Court. INSE has accepted the apology from Wong Choon Choong who published an advertisement in a local newspaper on 4 July 2006. This case was settled out of court on a mutually agreed settlement cost.</t>
  </si>
  <si>
    <t>The Group will continue to spearhead the developments in current domestic and international markets, and also continue to venture into new overseas markets. This will be done through appointment of marketing agents and distributors in these countries to enable the Group’s products to enter into these new markets rapidly. For domestic market, the Group will continue with the new marketing plan, namely 'e-Pharma centre' to attract new members to join as distributors.
In order to support the Group’s aggressive development plan. Two new products namely ‘Bio-Refine’ and ‘Bio-Profile’ have been launched in the second quarter and three new products will be launched in the fourth quarter. The developments of these new products are expected to further contribute to the Group’s total turnover in year 2006.</t>
  </si>
</sst>
</file>

<file path=xl/styles.xml><?xml version="1.0" encoding="utf-8"?>
<styleSheet xmlns="http://schemas.openxmlformats.org/spreadsheetml/2006/main">
  <numFmts count="38">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_(* #,##0.0000_);_(* \(#,##0.0000\);_(* &quot;-&quot;??_);_(@_)"/>
    <numFmt numFmtId="175" formatCode="\$#,##0.00;\(\$#,##0.00\)"/>
    <numFmt numFmtId="176" formatCode="\$#,##0;\(\$#,##0\)"/>
    <numFmt numFmtId="177" formatCode="#,##0;\(#,##0\)"/>
    <numFmt numFmtId="178" formatCode="0.00_)"/>
    <numFmt numFmtId="179" formatCode="#,##0.0_);\(#,##0.0\)"/>
    <numFmt numFmtId="180" formatCode="_(&quot;MYR&quot;* #,##0_);_(&quot;MYR&quot;* \(#,##0\);_(&quot;MYR&quot;* &quot;-&quot;_);_(@_)"/>
    <numFmt numFmtId="181" formatCode="0.0%;\(0.0%\)"/>
    <numFmt numFmtId="182" formatCode="#,##0.00&quot;£&quot;_);[Red]\(#,##0.00&quot;£&quot;\)"/>
    <numFmt numFmtId="183" formatCode="_ * #,##0_)&quot;£&quot;_ ;_ * \(#,##0\)&quot;£&quot;_ ;_ * &quot;-&quot;_)&quot;£&quot;_ ;_ @_ "/>
    <numFmt numFmtId="184" formatCode="_ * #,##0_)_£_ ;_ * \(#,##0\)_£_ ;_ * &quot;-&quot;_)_£_ ;_ @_ "/>
    <numFmt numFmtId="185" formatCode="_ * #,##0.00_)&quot;£&quot;_ ;_ * \(#,##0.00\)&quot;£&quot;_ ;_ * &quot;-&quot;??_)&quot;£&quot;_ ;_ @_ "/>
    <numFmt numFmtId="186" formatCode="_(* #,##0.0_);_(* \(#,##0.0\);_(* &quot;-&quot;??_);_(@_)"/>
    <numFmt numFmtId="187" formatCode="_(* #,##0.0_);_(* \(#,##0.0\);_(* &quot;-&quot;?_);_(@_)"/>
    <numFmt numFmtId="188" formatCode="_(* #,##0_);_(* \(#,##0\);_(* &quot;-&quot;?_);_(@_)"/>
    <numFmt numFmtId="189" formatCode="0.000"/>
    <numFmt numFmtId="190" formatCode="0.0000"/>
    <numFmt numFmtId="191" formatCode="0.0%"/>
    <numFmt numFmtId="192" formatCode="[$-409]dddd\,\ mmmm\ dd\,\ yyyy"/>
    <numFmt numFmtId="193" formatCode="dd\ mmmm\ yyyy"/>
  </numFmts>
  <fonts count="32">
    <font>
      <sz val="10"/>
      <name val="Arial Narrow"/>
      <family val="2"/>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1"/>
      <name val="Arial Narrow"/>
      <family val="2"/>
    </font>
    <font>
      <u val="single"/>
      <sz val="10"/>
      <color indexed="12"/>
      <name val="Arial Narrow"/>
      <family val="2"/>
    </font>
    <font>
      <u val="single"/>
      <sz val="10"/>
      <color indexed="36"/>
      <name val="Arial Narrow"/>
      <family val="2"/>
    </font>
    <font>
      <b/>
      <u val="single"/>
      <sz val="10"/>
      <name val="Arial Narrow"/>
      <family val="2"/>
    </font>
    <font>
      <b/>
      <i/>
      <sz val="10"/>
      <name val="Arial Narrow"/>
      <family val="2"/>
    </font>
    <font>
      <sz val="10"/>
      <name val="Arial"/>
      <family val="2"/>
    </font>
    <font>
      <sz val="10"/>
      <name val="Helv"/>
      <family val="2"/>
    </font>
    <font>
      <sz val="10"/>
      <name val="Times New Roman"/>
      <family val="1"/>
    </font>
    <font>
      <sz val="12"/>
      <name val="Arial"/>
      <family val="2"/>
    </font>
    <font>
      <sz val="10"/>
      <color indexed="8"/>
      <name val="Arial"/>
      <family val="2"/>
    </font>
    <font>
      <sz val="8"/>
      <name val="Arial"/>
      <family val="2"/>
    </font>
    <font>
      <b/>
      <sz val="12"/>
      <name val="Arial"/>
      <family val="2"/>
    </font>
    <font>
      <b/>
      <sz val="18"/>
      <name val="Arial"/>
      <family val="2"/>
    </font>
    <font>
      <b/>
      <i/>
      <sz val="16"/>
      <name val="Helv"/>
      <family val="2"/>
    </font>
    <font>
      <b/>
      <sz val="8"/>
      <name val="Arial"/>
      <family val="2"/>
    </font>
    <font>
      <sz val="14"/>
      <name val="뼻뮝"/>
      <family val="3"/>
    </font>
    <font>
      <sz val="12"/>
      <name val="뼻뮝"/>
      <family val="1"/>
    </font>
    <font>
      <sz val="12"/>
      <name val="바탕체"/>
      <family val="3"/>
    </font>
    <font>
      <sz val="10"/>
      <name val="굴림체"/>
      <family val="3"/>
    </font>
    <font>
      <b/>
      <vertAlign val="superscript"/>
      <sz val="10"/>
      <name val="Arial Narrow"/>
      <family val="2"/>
    </font>
    <font>
      <vertAlign val="superscript"/>
      <sz val="10"/>
      <name val="Arial Narrow"/>
      <family val="2"/>
    </font>
    <font>
      <sz val="10"/>
      <color indexed="8"/>
      <name val="Arial Narrow"/>
      <family val="2"/>
    </font>
    <font>
      <i/>
      <sz val="10"/>
      <color indexed="8"/>
      <name val="Arial Narrow"/>
      <family val="2"/>
    </font>
    <font>
      <b/>
      <sz val="10"/>
      <name val="Arial"/>
      <family val="2"/>
    </font>
    <font>
      <u val="single"/>
      <sz val="10"/>
      <name val="Arial Narrow"/>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8">
    <xf numFmtId="0" fontId="0" fillId="0" borderId="0">
      <alignment/>
      <protection/>
    </xf>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2" fillId="2" borderId="0">
      <alignment/>
      <protection/>
    </xf>
    <xf numFmtId="0" fontId="12" fillId="0" borderId="0">
      <alignment/>
      <protection/>
    </xf>
    <xf numFmtId="0" fontId="12" fillId="0" borderId="0" applyFill="0" applyBorder="0" applyAlignment="0">
      <protection/>
    </xf>
    <xf numFmtId="179" fontId="13" fillId="0" borderId="0" applyFill="0" applyBorder="0" applyAlignment="0">
      <protection/>
    </xf>
    <xf numFmtId="174" fontId="13" fillId="0" borderId="0" applyFill="0" applyBorder="0" applyAlignment="0">
      <protection/>
    </xf>
    <xf numFmtId="182" fontId="12" fillId="0" borderId="0" applyFill="0" applyBorder="0" applyAlignment="0">
      <protection/>
    </xf>
    <xf numFmtId="183" fontId="12"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171" fontId="0" fillId="0" borderId="0" applyFont="0" applyFill="0" applyBorder="0" applyAlignment="0" applyProtection="0"/>
    <xf numFmtId="169" fontId="0" fillId="0" borderId="0" applyFont="0" applyFill="0" applyBorder="0" applyAlignment="0" applyProtection="0"/>
    <xf numFmtId="170" fontId="13" fillId="0" borderId="0" applyFont="0" applyFill="0" applyBorder="0" applyAlignment="0" applyProtection="0"/>
    <xf numFmtId="177" fontId="14" fillId="0" borderId="0">
      <alignment/>
      <protection/>
    </xf>
    <xf numFmtId="3" fontId="1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13" fillId="0" borderId="0" applyFont="0" applyFill="0" applyBorder="0" applyAlignment="0" applyProtection="0"/>
    <xf numFmtId="42" fontId="12" fillId="0" borderId="0" applyFont="0" applyFill="0" applyBorder="0" applyAlignment="0" applyProtection="0"/>
    <xf numFmtId="175" fontId="14" fillId="0" borderId="0">
      <alignment/>
      <protection/>
    </xf>
    <xf numFmtId="0" fontId="15" fillId="0" borderId="0" applyProtection="0">
      <alignment/>
    </xf>
    <xf numFmtId="14" fontId="16" fillId="0" borderId="0" applyFill="0" applyBorder="0" applyAlignment="0">
      <protection/>
    </xf>
    <xf numFmtId="0" fontId="12" fillId="0" borderId="0" applyFont="0" applyFill="0" applyBorder="0" applyAlignment="0" applyProtection="0"/>
    <xf numFmtId="176" fontId="14" fillId="0" borderId="0">
      <alignment/>
      <protection/>
    </xf>
    <xf numFmtId="170" fontId="13" fillId="0" borderId="0" applyFill="0" applyBorder="0" applyAlignment="0">
      <protection/>
    </xf>
    <xf numFmtId="179" fontId="13"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2" fontId="15" fillId="0" borderId="0" applyProtection="0">
      <alignment/>
    </xf>
    <xf numFmtId="0" fontId="9" fillId="0" borderId="0" applyNumberFormat="0" applyFill="0" applyBorder="0" applyAlignment="0" applyProtection="0"/>
    <xf numFmtId="38" fontId="17" fillId="3" borderId="0" applyNumberFormat="0" applyBorder="0" applyAlignment="0" applyProtection="0"/>
    <xf numFmtId="0" fontId="18" fillId="0" borderId="1" applyNumberFormat="0" applyAlignment="0" applyProtection="0"/>
    <xf numFmtId="0" fontId="18" fillId="0" borderId="2">
      <alignment horizontal="left" vertical="center"/>
      <protection/>
    </xf>
    <xf numFmtId="0" fontId="19" fillId="0" borderId="0" applyNumberFormat="0" applyFill="0" applyBorder="0" applyAlignment="0" applyProtection="0"/>
    <xf numFmtId="0" fontId="18" fillId="0" borderId="0" applyNumberFormat="0" applyFill="0" applyBorder="0" applyAlignment="0" applyProtection="0"/>
    <xf numFmtId="0" fontId="19" fillId="0" borderId="0" applyProtection="0">
      <alignment/>
    </xf>
    <xf numFmtId="0" fontId="18" fillId="0" borderId="0" applyProtection="0">
      <alignment/>
    </xf>
    <xf numFmtId="0" fontId="8" fillId="0" borderId="0" applyNumberFormat="0" applyFill="0" applyBorder="0" applyAlignment="0" applyProtection="0"/>
    <xf numFmtId="10" fontId="17" fillId="4" borderId="3" applyNumberFormat="0" applyBorder="0" applyAlignment="0" applyProtection="0"/>
    <xf numFmtId="170" fontId="13" fillId="0" borderId="0" applyFill="0" applyBorder="0" applyAlignment="0">
      <protection/>
    </xf>
    <xf numFmtId="179" fontId="13"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7" fillId="0" borderId="0" applyNumberFormat="0" applyFont="0" applyFill="0" applyBorder="0" applyAlignment="0" applyProtection="0"/>
    <xf numFmtId="178" fontId="20" fillId="0" borderId="0">
      <alignment/>
      <protection/>
    </xf>
    <xf numFmtId="0" fontId="12" fillId="0" borderId="0" applyFont="0" applyFill="0" applyBorder="0" applyAlignment="0" applyProtection="0"/>
    <xf numFmtId="0" fontId="12" fillId="0" borderId="0" applyFont="0" applyFill="0" applyBorder="0" applyAlignment="0" applyProtection="0"/>
    <xf numFmtId="9" fontId="0" fillId="0" borderId="0" applyFont="0" applyFill="0" applyBorder="0" applyAlignment="0" applyProtection="0"/>
    <xf numFmtId="183" fontId="12" fillId="0" borderId="0" applyFont="0" applyFill="0" applyBorder="0" applyAlignment="0" applyProtection="0"/>
    <xf numFmtId="180" fontId="12" fillId="0" borderId="0" applyFont="0" applyFill="0" applyBorder="0" applyAlignment="0" applyProtection="0"/>
    <xf numFmtId="10" fontId="12" fillId="0" borderId="0" applyFont="0" applyFill="0" applyBorder="0" applyAlignment="0" applyProtection="0"/>
    <xf numFmtId="170" fontId="13" fillId="0" borderId="0" applyFill="0" applyBorder="0" applyAlignment="0">
      <protection/>
    </xf>
    <xf numFmtId="179" fontId="13" fillId="0" borderId="0" applyFill="0" applyBorder="0" applyAlignment="0">
      <protection/>
    </xf>
    <xf numFmtId="170"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6" fillId="0" borderId="0" applyFill="0" applyBorder="0" applyAlignment="0">
      <protection/>
    </xf>
    <xf numFmtId="184" fontId="12" fillId="0" borderId="0" applyFill="0" applyBorder="0" applyAlignment="0">
      <protection/>
    </xf>
    <xf numFmtId="185" fontId="12" fillId="0" borderId="0" applyFill="0" applyBorder="0" applyAlignment="0">
      <protection/>
    </xf>
    <xf numFmtId="0" fontId="15" fillId="0" borderId="4" applyProtection="0">
      <alignment/>
    </xf>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0" fontId="12" fillId="0" borderId="0" applyFont="0" applyFill="0" applyBorder="0" applyAlignment="0" applyProtection="0"/>
    <xf numFmtId="0" fontId="23" fillId="0" borderId="0">
      <alignment/>
      <protection/>
    </xf>
    <xf numFmtId="8" fontId="12" fillId="0" borderId="0" applyFont="0" applyFill="0" applyBorder="0" applyAlignment="0" applyProtection="0"/>
    <xf numFmtId="44" fontId="12" fillId="0" borderId="0" applyFont="0" applyFill="0" applyBorder="0" applyAlignment="0" applyProtection="0"/>
    <xf numFmtId="0" fontId="24" fillId="0" borderId="0" applyFont="0" applyFill="0" applyBorder="0" applyAlignment="0" applyProtection="0"/>
    <xf numFmtId="7" fontId="12" fillId="0" borderId="0" applyFont="0" applyFill="0" applyBorder="0" applyAlignment="0" applyProtection="0"/>
    <xf numFmtId="0" fontId="25" fillId="0" borderId="0">
      <alignment/>
      <protection/>
    </xf>
  </cellStyleXfs>
  <cellXfs count="238">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72" fontId="0" fillId="0" borderId="0" xfId="25" applyNumberFormat="1" applyFont="1" applyBorder="1" applyAlignment="1">
      <alignment horizontal="center" vertical="center"/>
    </xf>
    <xf numFmtId="172" fontId="0" fillId="0" borderId="2" xfId="25" applyNumberFormat="1" applyFont="1" applyBorder="1" applyAlignment="1">
      <alignment horizontal="center" vertical="center"/>
    </xf>
    <xf numFmtId="0" fontId="0" fillId="0" borderId="0" xfId="0" applyFont="1" applyAlignment="1">
      <alignment/>
    </xf>
    <xf numFmtId="172"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2" fontId="0" fillId="0" borderId="4" xfId="0" applyNumberFormat="1" applyFont="1" applyBorder="1" applyAlignment="1">
      <alignment horizontal="center" vertical="center"/>
    </xf>
    <xf numFmtId="172" fontId="0" fillId="0" borderId="5" xfId="25" applyNumberFormat="1" applyFont="1" applyBorder="1" applyAlignment="1">
      <alignment/>
    </xf>
    <xf numFmtId="0" fontId="0" fillId="0" borderId="0" xfId="0" applyFont="1" applyBorder="1" applyAlignment="1">
      <alignment vertical="center"/>
    </xf>
    <xf numFmtId="172" fontId="0" fillId="0" borderId="0" xfId="25" applyNumberFormat="1" applyFont="1" applyAlignment="1">
      <alignment/>
    </xf>
    <xf numFmtId="172" fontId="0" fillId="0" borderId="6" xfId="25" applyNumberFormat="1" applyFont="1" applyBorder="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Border="1" applyAlignment="1">
      <alignment horizontal="left" vertical="center"/>
    </xf>
    <xf numFmtId="172" fontId="1" fillId="0" borderId="0" xfId="25" applyNumberFormat="1" applyFont="1" applyBorder="1" applyAlignment="1">
      <alignment horizontal="center" vertical="center"/>
    </xf>
    <xf numFmtId="0" fontId="0" fillId="0" borderId="0" xfId="0" applyFont="1" applyAlignment="1">
      <alignment horizontal="center" vertical="top"/>
    </xf>
    <xf numFmtId="172" fontId="0" fillId="0" borderId="7" xfId="25" applyNumberFormat="1" applyFont="1" applyBorder="1" applyAlignment="1">
      <alignment horizontal="center" vertical="center"/>
    </xf>
    <xf numFmtId="172" fontId="0" fillId="0" borderId="6" xfId="25" applyNumberFormat="1" applyFont="1" applyBorder="1" applyAlignment="1">
      <alignment horizontal="center" vertical="center"/>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xf>
    <xf numFmtId="172" fontId="0" fillId="0" borderId="0" xfId="25" applyNumberFormat="1" applyFont="1" applyBorder="1" applyAlignment="1">
      <alignment/>
    </xf>
    <xf numFmtId="0" fontId="2" fillId="0" borderId="0" xfId="0" applyFont="1" applyAlignment="1">
      <alignment horizontal="lef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vertical="top"/>
    </xf>
    <xf numFmtId="0" fontId="0" fillId="0" borderId="6" xfId="0" applyFont="1" applyBorder="1" applyAlignment="1">
      <alignment/>
    </xf>
    <xf numFmtId="0" fontId="0" fillId="0" borderId="7" xfId="0" applyFont="1" applyBorder="1" applyAlignment="1">
      <alignment/>
    </xf>
    <xf numFmtId="172" fontId="0" fillId="0" borderId="5" xfId="0" applyNumberFormat="1" applyFont="1" applyBorder="1" applyAlignment="1">
      <alignment/>
    </xf>
    <xf numFmtId="0" fontId="1" fillId="0" borderId="6"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top"/>
    </xf>
    <xf numFmtId="0" fontId="5" fillId="0" borderId="0"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left" vertical="top"/>
    </xf>
    <xf numFmtId="0" fontId="1" fillId="0" borderId="0" xfId="0" applyFont="1" applyAlignment="1" quotePrefix="1">
      <alignment horizontal="center"/>
    </xf>
    <xf numFmtId="0" fontId="0" fillId="0" borderId="0" xfId="0" applyAlignment="1">
      <alignment/>
    </xf>
    <xf numFmtId="172" fontId="0" fillId="0" borderId="0" xfId="25" applyNumberFormat="1" applyFont="1" applyFill="1" applyAlignment="1">
      <alignment/>
    </xf>
    <xf numFmtId="173"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72" fontId="0" fillId="0" borderId="0" xfId="25" applyNumberFormat="1" applyFont="1" applyFill="1" applyBorder="1" applyAlignment="1">
      <alignment horizontal="center" vertical="center"/>
    </xf>
    <xf numFmtId="0" fontId="1" fillId="0" borderId="0" xfId="0" applyFont="1" applyFill="1" applyAlignment="1">
      <alignment horizontal="center" vertical="top"/>
    </xf>
    <xf numFmtId="172" fontId="0" fillId="0" borderId="0" xfId="25" applyNumberFormat="1" applyFont="1" applyFill="1" applyAlignment="1">
      <alignment vertical="top"/>
    </xf>
    <xf numFmtId="0" fontId="0" fillId="0" borderId="0" xfId="0" applyFont="1" applyFill="1" applyAlignment="1">
      <alignment horizontal="justify" vertical="top"/>
    </xf>
    <xf numFmtId="0" fontId="0" fillId="0" borderId="0" xfId="0" applyFill="1" applyAlignment="1">
      <alignment/>
    </xf>
    <xf numFmtId="0" fontId="0" fillId="0" borderId="0" xfId="0" applyFont="1" applyFill="1" applyAlignment="1" quotePrefix="1">
      <alignment/>
    </xf>
    <xf numFmtId="172" fontId="0" fillId="0" borderId="6" xfId="25" applyNumberFormat="1" applyFont="1" applyFill="1" applyBorder="1" applyAlignment="1">
      <alignment/>
    </xf>
    <xf numFmtId="0" fontId="1" fillId="0" borderId="0" xfId="0" applyFont="1" applyFill="1" applyAlignment="1">
      <alignment horizontal="center" vertical="top" wrapText="1"/>
    </xf>
    <xf numFmtId="0" fontId="0" fillId="0" borderId="0" xfId="0" applyFont="1" applyFill="1" applyAlignment="1">
      <alignment vertical="top" wrapText="1"/>
    </xf>
    <xf numFmtId="188" fontId="0" fillId="0" borderId="0" xfId="0" applyNumberFormat="1" applyFont="1" applyFill="1" applyAlignment="1">
      <alignment vertical="top" wrapText="1"/>
    </xf>
    <xf numFmtId="0" fontId="0" fillId="0" borderId="0" xfId="0" applyFont="1" applyFill="1" applyAlignment="1">
      <alignment horizontal="left"/>
    </xf>
    <xf numFmtId="0" fontId="0" fillId="0" borderId="0" xfId="0" applyFont="1" applyFill="1" applyBorder="1" applyAlignment="1">
      <alignment/>
    </xf>
    <xf numFmtId="0" fontId="1"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14" fontId="1" fillId="0" borderId="0" xfId="0" applyNumberFormat="1" applyFont="1" applyFill="1" applyBorder="1" applyAlignment="1" quotePrefix="1">
      <alignment horizontal="center" vertical="center"/>
    </xf>
    <xf numFmtId="172" fontId="0" fillId="0" borderId="0" xfId="25" applyNumberFormat="1" applyFont="1" applyFill="1" applyAlignment="1">
      <alignment horizontal="center"/>
    </xf>
    <xf numFmtId="172" fontId="0" fillId="0" borderId="6" xfId="25" applyNumberFormat="1" applyFont="1" applyFill="1" applyBorder="1" applyAlignment="1">
      <alignment horizontal="center"/>
    </xf>
    <xf numFmtId="172" fontId="1" fillId="0" borderId="0" xfId="25" applyNumberFormat="1" applyFont="1" applyFill="1" applyAlignment="1">
      <alignment/>
    </xf>
    <xf numFmtId="172" fontId="0" fillId="0" borderId="0" xfId="25" applyNumberFormat="1" applyFont="1" applyFill="1" applyBorder="1" applyAlignment="1">
      <alignment/>
    </xf>
    <xf numFmtId="172" fontId="0" fillId="0" borderId="0" xfId="25" applyNumberFormat="1" applyFont="1" applyFill="1" applyBorder="1" applyAlignment="1">
      <alignment horizontal="center"/>
    </xf>
    <xf numFmtId="172" fontId="0" fillId="0" borderId="5" xfId="25" applyNumberFormat="1" applyFont="1" applyFill="1" applyBorder="1" applyAlignment="1">
      <alignment horizontal="center"/>
    </xf>
    <xf numFmtId="172" fontId="0" fillId="0" borderId="5" xfId="25" applyNumberFormat="1" applyFont="1" applyFill="1" applyBorder="1" applyAlignment="1">
      <alignment/>
    </xf>
    <xf numFmtId="172" fontId="0" fillId="0" borderId="0" xfId="25" applyNumberFormat="1" applyFont="1" applyFill="1" applyAlignment="1">
      <alignment horizontal="right"/>
    </xf>
    <xf numFmtId="0" fontId="0" fillId="0" borderId="0" xfId="0" applyNumberFormat="1" applyFill="1" applyAlignment="1">
      <alignment horizontal="justify" wrapText="1"/>
    </xf>
    <xf numFmtId="0" fontId="7" fillId="0" borderId="0" xfId="0" applyFont="1" applyFill="1" applyAlignment="1">
      <alignment/>
    </xf>
    <xf numFmtId="169" fontId="0" fillId="0" borderId="6" xfId="0" applyNumberFormat="1" applyFont="1" applyFill="1" applyBorder="1" applyAlignment="1">
      <alignment horizontal="center" vertical="center"/>
    </xf>
    <xf numFmtId="0" fontId="2" fillId="0" borderId="0" xfId="0" applyFont="1" applyFill="1" applyBorder="1" applyAlignment="1">
      <alignment vertical="center"/>
    </xf>
    <xf numFmtId="169" fontId="0" fillId="0" borderId="2"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0" fontId="0" fillId="0" borderId="0" xfId="0" applyFont="1" applyFill="1" applyAlignment="1">
      <alignment/>
    </xf>
    <xf numFmtId="0" fontId="7" fillId="0" borderId="0" xfId="0" applyFont="1" applyFill="1" applyAlignment="1">
      <alignment/>
    </xf>
    <xf numFmtId="0" fontId="0" fillId="0" borderId="0" xfId="0" applyFill="1" applyAlignment="1">
      <alignment/>
    </xf>
    <xf numFmtId="172" fontId="0" fillId="0" borderId="0" xfId="25" applyNumberFormat="1" applyFont="1" applyFill="1" applyAlignment="1">
      <alignment vertical="top" wrapText="1"/>
    </xf>
    <xf numFmtId="172" fontId="0" fillId="0" borderId="0" xfId="25"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Fill="1" applyAlignment="1" quotePrefix="1">
      <alignment/>
    </xf>
    <xf numFmtId="0" fontId="4" fillId="0" borderId="0" xfId="0" applyFont="1" applyFill="1" applyAlignment="1">
      <alignment/>
    </xf>
    <xf numFmtId="172" fontId="0" fillId="0" borderId="0" xfId="0" applyNumberFormat="1" applyFont="1" applyFill="1" applyAlignment="1">
      <alignment/>
    </xf>
    <xf numFmtId="0" fontId="0" fillId="0" borderId="0" xfId="0" applyFont="1" applyFill="1" applyAlignment="1">
      <alignment horizontal="left" vertical="top"/>
    </xf>
    <xf numFmtId="0" fontId="0" fillId="0" borderId="0" xfId="0" applyFont="1" applyFill="1" applyAlignment="1">
      <alignment horizontal="justify" vertical="top" wrapText="1"/>
    </xf>
    <xf numFmtId="0" fontId="1" fillId="0" borderId="0" xfId="0" applyFont="1" applyFill="1" applyBorder="1" applyAlignment="1">
      <alignment horizontal="center" vertical="top"/>
    </xf>
    <xf numFmtId="0" fontId="11" fillId="0" borderId="0" xfId="0" applyFont="1" applyFill="1" applyBorder="1" applyAlignment="1">
      <alignment horizontal="center" vertical="top"/>
    </xf>
    <xf numFmtId="0" fontId="0" fillId="0" borderId="0" xfId="0" applyFill="1" applyAlignment="1">
      <alignment horizontal="left" wrapText="1"/>
    </xf>
    <xf numFmtId="0" fontId="11" fillId="0" borderId="0" xfId="0" applyFont="1" applyFill="1" applyBorder="1" applyAlignment="1" quotePrefix="1">
      <alignment horizontal="center" vertical="top"/>
    </xf>
    <xf numFmtId="171" fontId="2" fillId="0" borderId="0" xfId="25" applyFont="1" applyFill="1" applyAlignment="1">
      <alignment horizontal="center"/>
    </xf>
    <xf numFmtId="9" fontId="2" fillId="0" borderId="0" xfId="64" applyFont="1" applyFill="1" applyAlignment="1">
      <alignment horizontal="center"/>
    </xf>
    <xf numFmtId="9" fontId="2" fillId="0" borderId="0" xfId="64" applyFont="1" applyFill="1" applyBorder="1" applyAlignment="1">
      <alignment horizontal="center" vertical="top"/>
    </xf>
    <xf numFmtId="172" fontId="0" fillId="0" borderId="0" xfId="25" applyNumberFormat="1" applyFont="1" applyFill="1" applyAlignment="1">
      <alignment horizontal="center"/>
    </xf>
    <xf numFmtId="171" fontId="0" fillId="0" borderId="0" xfId="25" applyFont="1" applyFill="1" applyAlignment="1">
      <alignment horizontal="center"/>
    </xf>
    <xf numFmtId="172" fontId="0" fillId="0" borderId="4" xfId="25" applyNumberFormat="1" applyFont="1" applyFill="1" applyBorder="1" applyAlignment="1">
      <alignment/>
    </xf>
    <xf numFmtId="172" fontId="0" fillId="0" borderId="6" xfId="25" applyNumberFormat="1" applyFont="1" applyFill="1" applyBorder="1" applyAlignment="1">
      <alignment/>
    </xf>
    <xf numFmtId="0" fontId="0" fillId="0" borderId="6" xfId="0" applyFont="1" applyFill="1" applyBorder="1" applyAlignment="1">
      <alignment vertical="top"/>
    </xf>
    <xf numFmtId="172" fontId="0" fillId="0" borderId="0" xfId="0" applyNumberFormat="1" applyFont="1" applyFill="1" applyAlignment="1">
      <alignment vertical="top"/>
    </xf>
    <xf numFmtId="172" fontId="0" fillId="0" borderId="4" xfId="0" applyNumberFormat="1" applyFont="1" applyFill="1" applyBorder="1" applyAlignment="1">
      <alignment vertical="top"/>
    </xf>
    <xf numFmtId="172" fontId="0" fillId="0" borderId="6" xfId="25" applyNumberFormat="1" applyFont="1" applyFill="1" applyBorder="1" applyAlignment="1">
      <alignment horizontal="center"/>
    </xf>
    <xf numFmtId="171" fontId="0" fillId="0" borderId="0" xfId="25" applyFont="1" applyFill="1" applyBorder="1" applyAlignment="1">
      <alignment horizontal="center"/>
    </xf>
    <xf numFmtId="172" fontId="0" fillId="0" borderId="0" xfId="25" applyNumberFormat="1" applyFont="1" applyFill="1" applyBorder="1" applyAlignment="1">
      <alignment horizontal="center"/>
    </xf>
    <xf numFmtId="172" fontId="0" fillId="0" borderId="0" xfId="0" applyNumberFormat="1" applyFont="1" applyFill="1" applyBorder="1" applyAlignment="1">
      <alignment vertical="top"/>
    </xf>
    <xf numFmtId="15"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1" fillId="0" borderId="8" xfId="0" applyFont="1" applyFill="1" applyBorder="1" applyAlignment="1">
      <alignment horizontal="center" vertical="top" wrapText="1"/>
    </xf>
    <xf numFmtId="0" fontId="10"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0" fillId="0" borderId="3" xfId="0" applyFont="1" applyFill="1" applyBorder="1" applyAlignment="1">
      <alignment horizontal="justify" vertical="top" wrapText="1"/>
    </xf>
    <xf numFmtId="172" fontId="0" fillId="0" borderId="3" xfId="25" applyNumberFormat="1" applyFont="1" applyFill="1" applyBorder="1" applyAlignment="1">
      <alignment horizontal="justify" vertical="top" wrapText="1"/>
    </xf>
    <xf numFmtId="172" fontId="0" fillId="0" borderId="0" xfId="25" applyNumberFormat="1" applyFont="1" applyFill="1" applyBorder="1" applyAlignment="1">
      <alignment horizontal="justify" vertical="top" wrapText="1"/>
    </xf>
    <xf numFmtId="172" fontId="0" fillId="0" borderId="5" xfId="25" applyNumberFormat="1" applyFont="1" applyFill="1" applyBorder="1" applyAlignment="1">
      <alignment horizontal="center"/>
    </xf>
    <xf numFmtId="172" fontId="0" fillId="0" borderId="2" xfId="25" applyNumberFormat="1" applyFont="1" applyFill="1" applyBorder="1" applyAlignment="1">
      <alignment/>
    </xf>
    <xf numFmtId="0" fontId="0" fillId="0" borderId="7" xfId="0" applyFont="1" applyFill="1" applyBorder="1" applyAlignment="1">
      <alignment/>
    </xf>
    <xf numFmtId="172" fontId="0" fillId="0" borderId="5" xfId="0" applyNumberFormat="1" applyFont="1" applyFill="1" applyBorder="1" applyAlignment="1">
      <alignment/>
    </xf>
    <xf numFmtId="0" fontId="1" fillId="0" borderId="0" xfId="0" applyFont="1" applyFill="1" applyAlignment="1">
      <alignment vertical="top" wrapText="1"/>
    </xf>
    <xf numFmtId="0" fontId="0" fillId="0" borderId="0" xfId="0" applyFill="1" applyAlignment="1">
      <alignment wrapText="1"/>
    </xf>
    <xf numFmtId="0" fontId="1" fillId="0" borderId="0" xfId="0" applyFont="1" applyFill="1" applyAlignment="1">
      <alignment horizontal="center" wrapText="1"/>
    </xf>
    <xf numFmtId="172" fontId="0" fillId="0" borderId="6" xfId="25" applyNumberFormat="1" applyFont="1" applyFill="1" applyBorder="1" applyAlignment="1">
      <alignment horizontal="center" vertical="center"/>
    </xf>
    <xf numFmtId="0" fontId="0" fillId="0" borderId="0" xfId="0" applyFont="1" applyFill="1" applyAlignment="1">
      <alignment horizontal="justify"/>
    </xf>
    <xf numFmtId="172" fontId="0" fillId="0" borderId="10" xfId="25" applyNumberFormat="1" applyFont="1" applyFill="1" applyBorder="1" applyAlignment="1">
      <alignment/>
    </xf>
    <xf numFmtId="172" fontId="0" fillId="0" borderId="3" xfId="25" applyNumberFormat="1" applyFont="1" applyFill="1" applyBorder="1" applyAlignment="1">
      <alignment/>
    </xf>
    <xf numFmtId="172" fontId="1" fillId="0" borderId="0" xfId="0" applyNumberFormat="1" applyFont="1" applyBorder="1" applyAlignment="1">
      <alignment horizontal="center" vertical="center"/>
    </xf>
    <xf numFmtId="172" fontId="0" fillId="0" borderId="0" xfId="0" applyNumberFormat="1" applyAlignment="1">
      <alignment wrapText="1"/>
    </xf>
    <xf numFmtId="172" fontId="28" fillId="0" borderId="0" xfId="25" applyNumberFormat="1" applyFont="1" applyFill="1" applyBorder="1" applyAlignment="1">
      <alignment/>
    </xf>
    <xf numFmtId="172" fontId="28" fillId="0" borderId="0" xfId="25" applyNumberFormat="1" applyFont="1" applyFill="1" applyAlignment="1">
      <alignment/>
    </xf>
    <xf numFmtId="9" fontId="29" fillId="0" borderId="0" xfId="64" applyFont="1" applyFill="1" applyAlignment="1">
      <alignment horizontal="center"/>
    </xf>
    <xf numFmtId="172" fontId="28" fillId="0" borderId="0" xfId="25" applyNumberFormat="1" applyFont="1" applyFill="1" applyAlignment="1">
      <alignment vertical="top"/>
    </xf>
    <xf numFmtId="171" fontId="28" fillId="0" borderId="0" xfId="25" applyFont="1" applyFill="1" applyAlignment="1">
      <alignment vertical="top"/>
    </xf>
    <xf numFmtId="0" fontId="28" fillId="0" borderId="0" xfId="0" applyFont="1" applyFill="1" applyAlignment="1">
      <alignment vertical="top"/>
    </xf>
    <xf numFmtId="172" fontId="28" fillId="0" borderId="0" xfId="25" applyNumberFormat="1" applyFont="1" applyFill="1" applyBorder="1" applyAlignment="1">
      <alignment vertical="top"/>
    </xf>
    <xf numFmtId="171" fontId="28" fillId="0" borderId="0" xfId="25" applyFont="1" applyFill="1" applyBorder="1" applyAlignment="1">
      <alignment vertical="top"/>
    </xf>
    <xf numFmtId="0" fontId="28" fillId="0" borderId="0" xfId="0" applyFont="1" applyFill="1" applyBorder="1" applyAlignment="1">
      <alignment vertical="top"/>
    </xf>
    <xf numFmtId="0" fontId="0" fillId="0" borderId="0" xfId="0" applyFont="1" applyAlignment="1">
      <alignment/>
    </xf>
    <xf numFmtId="0" fontId="0" fillId="0" borderId="0" xfId="0" applyFont="1" applyBorder="1" applyAlignment="1">
      <alignment/>
    </xf>
    <xf numFmtId="172" fontId="0" fillId="0" borderId="0" xfId="25" applyNumberFormat="1" applyFont="1" applyBorder="1" applyAlignment="1">
      <alignment/>
    </xf>
    <xf numFmtId="172" fontId="0" fillId="0" borderId="0" xfId="25" applyNumberFormat="1" applyFont="1" applyBorder="1" applyAlignment="1">
      <alignment horizontal="center"/>
    </xf>
    <xf numFmtId="169" fontId="0" fillId="0" borderId="0" xfId="0"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2"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justify" vertical="top"/>
    </xf>
    <xf numFmtId="172" fontId="1" fillId="0" borderId="0" xfId="25" applyNumberFormat="1" applyFont="1" applyFill="1" applyBorder="1" applyAlignment="1">
      <alignment/>
    </xf>
    <xf numFmtId="0" fontId="0" fillId="0" borderId="0" xfId="0" applyFont="1" applyFill="1" applyAlignment="1">
      <alignment horizontal="right"/>
    </xf>
    <xf numFmtId="172" fontId="0" fillId="0" borderId="0" xfId="0" applyNumberFormat="1" applyFont="1" applyFill="1" applyBorder="1" applyAlignment="1">
      <alignment/>
    </xf>
    <xf numFmtId="172" fontId="0" fillId="0" borderId="0" xfId="25" applyNumberFormat="1" applyFont="1" applyFill="1" applyAlignment="1">
      <alignment horizontal="right"/>
    </xf>
    <xf numFmtId="172" fontId="0" fillId="0" borderId="0" xfId="25" applyNumberFormat="1" applyFont="1" applyFill="1" applyAlignment="1">
      <alignment/>
    </xf>
    <xf numFmtId="0" fontId="1" fillId="0" borderId="0" xfId="0" applyFont="1" applyFill="1" applyAlignment="1" quotePrefix="1">
      <alignment horizontal="center"/>
    </xf>
    <xf numFmtId="0" fontId="1" fillId="0" borderId="6" xfId="0" applyFont="1" applyFill="1" applyBorder="1" applyAlignment="1">
      <alignment horizontal="center" vertical="center"/>
    </xf>
    <xf numFmtId="0" fontId="0" fillId="0" borderId="0" xfId="0" applyAlignment="1">
      <alignment horizontal="justify" vertical="top"/>
    </xf>
    <xf numFmtId="0" fontId="0" fillId="0" borderId="7" xfId="0" applyFont="1" applyFill="1" applyBorder="1"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25" applyNumberFormat="1" applyFont="1" applyFill="1" applyBorder="1" applyAlignment="1">
      <alignment/>
    </xf>
    <xf numFmtId="0" fontId="2" fillId="0" borderId="0" xfId="0" applyFont="1" applyFill="1" applyAlignment="1">
      <alignment/>
    </xf>
    <xf numFmtId="0" fontId="27" fillId="0" borderId="0" xfId="0" applyFont="1" applyFill="1" applyAlignment="1">
      <alignment horizontal="justify" vertical="top"/>
    </xf>
    <xf numFmtId="169" fontId="0" fillId="0" borderId="0" xfId="0" applyNumberFormat="1" applyFont="1" applyFill="1" applyAlignment="1">
      <alignment/>
    </xf>
    <xf numFmtId="172" fontId="0" fillId="0" borderId="0" xfId="0" applyNumberFormat="1" applyFont="1" applyFill="1" applyAlignment="1">
      <alignment horizontal="center"/>
    </xf>
    <xf numFmtId="172" fontId="0" fillId="0" borderId="6" xfId="25" applyNumberFormat="1" applyFont="1" applyFill="1" applyBorder="1" applyAlignment="1">
      <alignment horizontal="right"/>
    </xf>
    <xf numFmtId="0" fontId="1" fillId="0" borderId="0" xfId="0" applyFont="1" applyAlignment="1">
      <alignment/>
    </xf>
    <xf numFmtId="172" fontId="1" fillId="0" borderId="5" xfId="25" applyNumberFormat="1" applyFont="1" applyBorder="1" applyAlignment="1">
      <alignment/>
    </xf>
    <xf numFmtId="0" fontId="1" fillId="0" borderId="0" xfId="0" applyFont="1" applyBorder="1" applyAlignment="1">
      <alignment/>
    </xf>
    <xf numFmtId="171" fontId="0" fillId="0" borderId="0" xfId="25" applyNumberFormat="1" applyFont="1" applyFill="1" applyAlignment="1">
      <alignment/>
    </xf>
    <xf numFmtId="171" fontId="0" fillId="0" borderId="0" xfId="25" applyNumberFormat="1" applyFont="1" applyFill="1" applyAlignment="1">
      <alignment horizontal="center"/>
    </xf>
    <xf numFmtId="169" fontId="0" fillId="0" borderId="0" xfId="0" applyNumberFormat="1" applyFont="1" applyAlignment="1">
      <alignment/>
    </xf>
    <xf numFmtId="3" fontId="1" fillId="0" borderId="0" xfId="0" applyNumberFormat="1" applyFont="1" applyFill="1" applyAlignment="1">
      <alignment horizontal="center"/>
    </xf>
    <xf numFmtId="3" fontId="0" fillId="0" borderId="4" xfId="0" applyNumberFormat="1" applyFont="1" applyFill="1" applyBorder="1" applyAlignment="1">
      <alignment/>
    </xf>
    <xf numFmtId="0" fontId="0" fillId="0" borderId="0" xfId="0" applyFill="1" applyBorder="1" applyAlignment="1" quotePrefix="1">
      <alignment/>
    </xf>
    <xf numFmtId="0" fontId="0" fillId="0" borderId="4" xfId="0" applyFont="1" applyFill="1" applyBorder="1" applyAlignment="1">
      <alignment/>
    </xf>
    <xf numFmtId="0" fontId="0" fillId="5" borderId="0" xfId="0" applyFont="1" applyFill="1" applyAlignment="1">
      <alignment/>
    </xf>
    <xf numFmtId="0" fontId="0" fillId="0" borderId="0" xfId="0" applyFont="1" applyFill="1" applyBorder="1" applyAlignment="1">
      <alignment horizontal="left" vertical="center"/>
    </xf>
    <xf numFmtId="14" fontId="1" fillId="0" borderId="0" xfId="0" applyNumberFormat="1" applyFont="1" applyFill="1" applyAlignment="1">
      <alignment horizontal="center"/>
    </xf>
    <xf numFmtId="14" fontId="1" fillId="0" borderId="0" xfId="0" applyNumberFormat="1" applyFont="1" applyFill="1" applyAlignment="1">
      <alignment horizontal="center" vertical="top"/>
    </xf>
    <xf numFmtId="14" fontId="1" fillId="0" borderId="0" xfId="0" applyNumberFormat="1" applyFont="1" applyFill="1" applyAlignment="1">
      <alignment horizontal="center" wrapText="1"/>
    </xf>
    <xf numFmtId="0" fontId="0" fillId="0" borderId="0" xfId="0" applyFill="1" applyAlignment="1">
      <alignment horizontal="center"/>
    </xf>
    <xf numFmtId="0" fontId="1" fillId="0" borderId="0" xfId="0" applyFont="1" applyFill="1" applyAlignment="1">
      <alignment horizontal="left" wrapText="1"/>
    </xf>
    <xf numFmtId="172" fontId="0" fillId="0" borderId="0" xfId="25" applyNumberFormat="1" applyFill="1" applyAlignment="1">
      <alignment wrapText="1"/>
    </xf>
    <xf numFmtId="171" fontId="1" fillId="0" borderId="5" xfId="25" applyFont="1" applyFill="1" applyBorder="1" applyAlignment="1">
      <alignment wrapText="1"/>
    </xf>
    <xf numFmtId="0" fontId="1" fillId="0" borderId="0" xfId="0" applyFont="1" applyFill="1" applyAlignment="1">
      <alignment wrapText="1"/>
    </xf>
    <xf numFmtId="0" fontId="0" fillId="0" borderId="5" xfId="0" applyFill="1" applyBorder="1" applyAlignment="1">
      <alignment horizontal="right" wrapText="1"/>
    </xf>
    <xf numFmtId="0" fontId="0" fillId="0" borderId="0" xfId="0" applyFill="1" applyAlignment="1">
      <alignment horizontal="right" wrapText="1"/>
    </xf>
    <xf numFmtId="0" fontId="0" fillId="0" borderId="0" xfId="0" applyFill="1" applyBorder="1" applyAlignment="1">
      <alignment horizontal="right" wrapText="1"/>
    </xf>
    <xf numFmtId="0" fontId="30" fillId="0" borderId="0" xfId="0" applyFont="1" applyFill="1" applyAlignment="1">
      <alignment horizontal="center"/>
    </xf>
    <xf numFmtId="0" fontId="0" fillId="0" borderId="0" xfId="0" applyFont="1" applyFill="1" applyAlignment="1">
      <alignment horizontal="justify" vertical="top"/>
    </xf>
    <xf numFmtId="0" fontId="1" fillId="0" borderId="0" xfId="0" applyFont="1" applyFill="1" applyAlignment="1" quotePrefix="1">
      <alignment horizontal="center" vertical="top"/>
    </xf>
    <xf numFmtId="10" fontId="0" fillId="0" borderId="0" xfId="64" applyNumberFormat="1" applyFont="1" applyFill="1" applyAlignment="1">
      <alignment vertical="top"/>
    </xf>
    <xf numFmtId="0" fontId="0" fillId="0" borderId="0" xfId="0" applyFont="1" applyFill="1" applyAlignment="1">
      <alignment horizontal="right" vertical="top"/>
    </xf>
    <xf numFmtId="172" fontId="0" fillId="0" borderId="4" xfId="25" applyNumberFormat="1" applyFont="1" applyFill="1" applyBorder="1" applyAlignment="1">
      <alignment vertical="top"/>
    </xf>
    <xf numFmtId="10" fontId="0" fillId="0" borderId="4" xfId="64" applyNumberFormat="1" applyFont="1" applyFill="1" applyBorder="1" applyAlignment="1">
      <alignment vertical="top"/>
    </xf>
    <xf numFmtId="0" fontId="31"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27" fillId="0" borderId="0" xfId="0" applyFont="1" applyFill="1" applyAlignment="1">
      <alignment/>
    </xf>
    <xf numFmtId="0" fontId="0" fillId="0" borderId="0" xfId="0" applyFont="1" applyFill="1" applyAlignment="1">
      <alignment horizontal="left" vertical="top"/>
    </xf>
    <xf numFmtId="0" fontId="1" fillId="0" borderId="0" xfId="0" applyFont="1" applyFill="1" applyBorder="1" applyAlignment="1">
      <alignment horizontal="center" vertical="center"/>
    </xf>
    <xf numFmtId="0" fontId="0" fillId="0" borderId="0" xfId="0" applyFont="1" applyFill="1" applyAlignment="1">
      <alignment horizontal="justify"/>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left"/>
    </xf>
    <xf numFmtId="0" fontId="0" fillId="0" borderId="0" xfId="0" applyFont="1" applyAlignment="1">
      <alignment horizontal="justify"/>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ill="1" applyAlignment="1">
      <alignment horizontal="justify" vertical="top"/>
    </xf>
    <xf numFmtId="0" fontId="0" fillId="0" borderId="0" xfId="0" applyFont="1" applyAlignment="1">
      <alignment horizontal="left" vertical="top"/>
    </xf>
    <xf numFmtId="0" fontId="0" fillId="0" borderId="0" xfId="0" applyFont="1" applyAlignment="1">
      <alignment horizontal="left"/>
    </xf>
    <xf numFmtId="0" fontId="2" fillId="0" borderId="0" xfId="0" applyFont="1" applyFill="1" applyAlignment="1">
      <alignment horizontal="left"/>
    </xf>
    <xf numFmtId="0" fontId="6" fillId="0" borderId="0" xfId="0" applyFont="1" applyAlignment="1">
      <alignment horizontal="center" vertical="center"/>
    </xf>
    <xf numFmtId="0" fontId="1" fillId="0" borderId="6" xfId="0" applyFont="1" applyBorder="1" applyAlignment="1">
      <alignment horizontal="center" vertical="center" wrapText="1"/>
    </xf>
    <xf numFmtId="0" fontId="0"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ill="1" applyAlignment="1">
      <alignment horizontal="left" wrapText="1"/>
    </xf>
    <xf numFmtId="0" fontId="28" fillId="0" borderId="0" xfId="0" applyFont="1" applyFill="1" applyAlignment="1">
      <alignment horizontal="justify"/>
    </xf>
    <xf numFmtId="0" fontId="31" fillId="0" borderId="0" xfId="0" applyFont="1" applyFill="1" applyAlignment="1">
      <alignment horizontal="justify" vertical="top"/>
    </xf>
    <xf numFmtId="0" fontId="1" fillId="0" borderId="0" xfId="0" applyFont="1" applyFill="1" applyAlignment="1">
      <alignment horizontal="left" wrapText="1"/>
    </xf>
    <xf numFmtId="0" fontId="0" fillId="0" borderId="0" xfId="0" applyFont="1" applyFill="1" applyAlignment="1">
      <alignment horizontal="left" vertical="top"/>
    </xf>
    <xf numFmtId="0" fontId="0" fillId="0" borderId="0" xfId="0" applyFont="1" applyFill="1" applyAlignment="1">
      <alignment horizontal="justify" vertical="top" wrapText="1"/>
    </xf>
    <xf numFmtId="0" fontId="0" fillId="0" borderId="0" xfId="0" applyFont="1" applyFill="1" applyAlignment="1">
      <alignment vertical="top" wrapText="1"/>
    </xf>
    <xf numFmtId="0" fontId="1" fillId="0" borderId="0" xfId="0" applyFont="1" applyFill="1" applyAlignment="1">
      <alignment horizontal="justify" vertical="top"/>
    </xf>
  </cellXfs>
  <cellStyles count="75">
    <cellStyle name="Normal" xfId="0"/>
    <cellStyle name="RowLevel_0" xfId="1"/>
    <cellStyle name="=C:\WINDOWS\SYSTEM32\COMMAND.COM" xfId="15"/>
    <cellStyle name="•W_laroux"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xfId="25"/>
    <cellStyle name="Comma [0]" xfId="26"/>
    <cellStyle name="Comma [00]" xfId="27"/>
    <cellStyle name="comma zerodec" xfId="28"/>
    <cellStyle name="Comma0" xfId="29"/>
    <cellStyle name="Currency" xfId="30"/>
    <cellStyle name="Currency [0]" xfId="31"/>
    <cellStyle name="Currency [00]" xfId="32"/>
    <cellStyle name="Currency0" xfId="33"/>
    <cellStyle name="Currency1" xfId="34"/>
    <cellStyle name="Date" xfId="35"/>
    <cellStyle name="Date Short" xfId="36"/>
    <cellStyle name="Date_Book1" xfId="37"/>
    <cellStyle name="Dollar (zero dec)" xfId="38"/>
    <cellStyle name="Enter Currency (0)" xfId="39"/>
    <cellStyle name="Enter Currency (2)" xfId="40"/>
    <cellStyle name="Enter Units (0)" xfId="41"/>
    <cellStyle name="Enter Units (1)" xfId="42"/>
    <cellStyle name="Enter Units (2)" xfId="43"/>
    <cellStyle name="Fixed" xfId="44"/>
    <cellStyle name="Followed Hyperlink" xfId="45"/>
    <cellStyle name="Grey" xfId="46"/>
    <cellStyle name="Header1" xfId="47"/>
    <cellStyle name="Header2" xfId="48"/>
    <cellStyle name="Heading 1" xfId="49"/>
    <cellStyle name="Heading 2" xfId="50"/>
    <cellStyle name="HEADING1" xfId="51"/>
    <cellStyle name="HEADING2" xfId="52"/>
    <cellStyle name="Hyperlink" xfId="53"/>
    <cellStyle name="Input [yellow]" xfId="54"/>
    <cellStyle name="Link Currency (0)" xfId="55"/>
    <cellStyle name="Link Currency (2)" xfId="56"/>
    <cellStyle name="Link Units (0)" xfId="57"/>
    <cellStyle name="Link Units (1)" xfId="58"/>
    <cellStyle name="Link Units (2)" xfId="59"/>
    <cellStyle name="NONE" xfId="60"/>
    <cellStyle name="Normal - Style1" xfId="61"/>
    <cellStyle name="Œ…‹æØ‚è [0.00]_laroux" xfId="62"/>
    <cellStyle name="Œ…‹æØ‚è_laroux" xfId="63"/>
    <cellStyle name="Percent" xfId="64"/>
    <cellStyle name="Percent [0]" xfId="65"/>
    <cellStyle name="Percent [00]" xfId="66"/>
    <cellStyle name="Percent [2]" xfId="67"/>
    <cellStyle name="PrePop Currency (0)" xfId="68"/>
    <cellStyle name="PrePop Currency (2)" xfId="69"/>
    <cellStyle name="PrePop Units (0)" xfId="70"/>
    <cellStyle name="PrePop Units (1)" xfId="71"/>
    <cellStyle name="PrePop Units (2)" xfId="72"/>
    <cellStyle name="Text Indent A" xfId="73"/>
    <cellStyle name="Text Indent B" xfId="74"/>
    <cellStyle name="Text Indent C" xfId="75"/>
    <cellStyle name="Total" xfId="76"/>
    <cellStyle name="똿뗦먛귟 [0.00]_PRODUCT DETAIL Q1" xfId="77"/>
    <cellStyle name="똿뗦먛귟_PRODUCT DETAIL Q1" xfId="78"/>
    <cellStyle name="믅됞 [0.00]_PRODUCT DETAIL Q1" xfId="79"/>
    <cellStyle name="믅됞_PRODUCT DETAIL Q1" xfId="80"/>
    <cellStyle name="백분율_HOBONG" xfId="81"/>
    <cellStyle name="뷭?_BOOKSHIP" xfId="82"/>
    <cellStyle name="콤마 [0]_1202" xfId="83"/>
    <cellStyle name="콤마_1202" xfId="84"/>
    <cellStyle name="통화 [0]_1202" xfId="85"/>
    <cellStyle name="통화_1202" xfId="86"/>
    <cellStyle name="표준_(정보부문)월별인원계획"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178</xdr:row>
      <xdr:rowOff>0</xdr:rowOff>
    </xdr:from>
    <xdr:to>
      <xdr:col>9</xdr:col>
      <xdr:colOff>752475</xdr:colOff>
      <xdr:row>183</xdr:row>
      <xdr:rowOff>0</xdr:rowOff>
    </xdr:to>
    <xdr:sp>
      <xdr:nvSpPr>
        <xdr:cNvPr id="1" name="TextBox 1"/>
        <xdr:cNvSpPr txBox="1">
          <a:spLocks noChangeArrowheads="1"/>
        </xdr:cNvSpPr>
      </xdr:nvSpPr>
      <xdr:spPr>
        <a:xfrm>
          <a:off x="266700" y="29984700"/>
          <a:ext cx="7315200" cy="809625"/>
        </a:xfrm>
        <a:prstGeom prst="rect">
          <a:avLst/>
        </a:prstGeom>
        <a:solidFill>
          <a:srgbClr val="FFFFFF"/>
        </a:solidFill>
        <a:ln w="9525" cmpd="sng">
          <a:noFill/>
        </a:ln>
      </xdr:spPr>
      <xdr:txBody>
        <a:bodyPr vertOverflow="clip" wrap="square"/>
        <a:p>
          <a:pPr algn="l">
            <a:defRPr/>
          </a:pPr>
          <a:r>
            <a:rPr lang="en-US" cap="none" sz="1000" b="0" i="0" u="none" baseline="0">
              <a:latin typeface="Arial Narrow"/>
              <a:ea typeface="Arial Narrow"/>
              <a:cs typeface="Arial Narrow"/>
            </a:rPr>
            <a:t># The companies in which Datuk Yeat Sew Chuong and Wong Seng Tong are the common directors of INSBIO and Bio Agro Products Sdn Bhd.
## The companies in which Datuk Yeat Sew Chuong, Wong Seng Tong and Wong Kin Nam are the common directors of INSBIO and IBG Manufacturing Sdn Bhd.
* The company in which Datuk Yeat Sew Chuong, Wong Seng Tong and Khoo Keat are the common directors of INSBIO and INS Holdings Berhad.</a:t>
          </a:r>
        </a:p>
      </xdr:txBody>
    </xdr:sp>
    <xdr:clientData/>
  </xdr:twoCellAnchor>
  <xdr:twoCellAnchor>
    <xdr:from>
      <xdr:col>2</xdr:col>
      <xdr:colOff>9525</xdr:colOff>
      <xdr:row>285</xdr:row>
      <xdr:rowOff>9525</xdr:rowOff>
    </xdr:from>
    <xdr:to>
      <xdr:col>9</xdr:col>
      <xdr:colOff>1019175</xdr:colOff>
      <xdr:row>289</xdr:row>
      <xdr:rowOff>0</xdr:rowOff>
    </xdr:to>
    <xdr:sp>
      <xdr:nvSpPr>
        <xdr:cNvPr id="2" name="TextBox 2"/>
        <xdr:cNvSpPr txBox="1">
          <a:spLocks noChangeArrowheads="1"/>
        </xdr:cNvSpPr>
      </xdr:nvSpPr>
      <xdr:spPr>
        <a:xfrm>
          <a:off x="504825" y="48139350"/>
          <a:ext cx="7343775"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Narrow"/>
              <a:ea typeface="Arial Narrow"/>
              <a:cs typeface="Arial Narrow"/>
            </a:rPr>
            <a:t>The listing expenses were under-estimated by approximately RM183,000 and the shortfall was credited from working capital. 
On 16 January 2006, the Securities Commission had approved the reallocation of RM6 million from the unutilised proceeds for research and development 
(“R&amp;D”) centre and manufacturing plant to working capital (RM4 million) and repayment of hire purchase facilities (RM2 million) respectively.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oh\Local%20Settings\Temporary%20Internet%20Files\OLKC\MSOffice\Excel\XL97\FA\FA300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98"/>
  <sheetViews>
    <sheetView tabSelected="1" workbookViewId="0" topLeftCell="A1">
      <selection activeCell="A1" sqref="A1:K1"/>
    </sheetView>
  </sheetViews>
  <sheetFormatPr defaultColWidth="9.33203125" defaultRowHeight="12.75"/>
  <cols>
    <col min="1" max="1" width="5.5" style="17" customWidth="1"/>
    <col min="2" max="3" width="3.83203125" style="17" customWidth="1"/>
    <col min="4" max="4" width="22.33203125" style="17" customWidth="1"/>
    <col min="5" max="5" width="18.5" style="17" customWidth="1"/>
    <col min="6" max="6" width="1.83203125" style="17" customWidth="1"/>
    <col min="7" max="7" width="18.5" style="17" customWidth="1"/>
    <col min="8" max="8" width="1.83203125" style="17" customWidth="1"/>
    <col min="9" max="9" width="18.5" style="17" customWidth="1"/>
    <col min="10" max="10" width="1.83203125" style="17" customWidth="1"/>
    <col min="11" max="11" width="19.33203125" style="17" customWidth="1"/>
    <col min="12" max="12" width="5.5" style="17" customWidth="1"/>
    <col min="13" max="16384" width="9.33203125" style="17" customWidth="1"/>
  </cols>
  <sheetData>
    <row r="1" spans="1:11" ht="19.5" customHeight="1">
      <c r="A1" s="212" t="s">
        <v>97</v>
      </c>
      <c r="B1" s="212"/>
      <c r="C1" s="212"/>
      <c r="D1" s="212"/>
      <c r="E1" s="212"/>
      <c r="F1" s="212"/>
      <c r="G1" s="212"/>
      <c r="H1" s="212"/>
      <c r="I1" s="212"/>
      <c r="J1" s="212"/>
      <c r="K1" s="212"/>
    </row>
    <row r="2" spans="1:11" ht="9.75" customHeight="1">
      <c r="A2" s="213" t="s">
        <v>98</v>
      </c>
      <c r="B2" s="213"/>
      <c r="C2" s="213"/>
      <c r="D2" s="213"/>
      <c r="E2" s="213"/>
      <c r="F2" s="213"/>
      <c r="G2" s="213"/>
      <c r="H2" s="213"/>
      <c r="I2" s="213"/>
      <c r="J2" s="213"/>
      <c r="K2" s="213"/>
    </row>
    <row r="3" spans="1:11" s="58" customFormat="1" ht="9.75" customHeight="1">
      <c r="A3" s="214" t="s">
        <v>22</v>
      </c>
      <c r="B3" s="214"/>
      <c r="C3" s="214"/>
      <c r="D3" s="214"/>
      <c r="E3" s="214"/>
      <c r="F3" s="214"/>
      <c r="G3" s="214"/>
      <c r="H3" s="214"/>
      <c r="I3" s="214"/>
      <c r="J3" s="214"/>
      <c r="K3" s="214"/>
    </row>
    <row r="4" spans="1:11" ht="15.75" customHeight="1">
      <c r="A4" s="215" t="s">
        <v>379</v>
      </c>
      <c r="B4" s="216"/>
      <c r="C4" s="216"/>
      <c r="D4" s="216"/>
      <c r="E4" s="216"/>
      <c r="F4" s="216"/>
      <c r="G4" s="216"/>
      <c r="H4" s="216"/>
      <c r="I4" s="216"/>
      <c r="J4" s="216"/>
      <c r="K4" s="216"/>
    </row>
    <row r="5" spans="1:11" ht="15" customHeight="1">
      <c r="A5" s="4"/>
      <c r="B5" s="4"/>
      <c r="C5" s="4"/>
      <c r="D5" s="4"/>
      <c r="E5" s="4"/>
      <c r="F5" s="4"/>
      <c r="G5" s="4"/>
      <c r="H5" s="4"/>
      <c r="I5" s="4"/>
      <c r="J5" s="4"/>
      <c r="K5" s="4"/>
    </row>
    <row r="6" spans="1:11" ht="19.5" customHeight="1">
      <c r="A6" s="215" t="s">
        <v>363</v>
      </c>
      <c r="B6" s="216"/>
      <c r="C6" s="216"/>
      <c r="D6" s="216"/>
      <c r="E6" s="216"/>
      <c r="F6" s="216"/>
      <c r="G6" s="216"/>
      <c r="H6" s="216"/>
      <c r="I6" s="216"/>
      <c r="J6" s="216"/>
      <c r="K6" s="216"/>
    </row>
    <row r="7" spans="1:11" ht="18.75" customHeight="1">
      <c r="A7" s="60"/>
      <c r="B7" s="51"/>
      <c r="C7" s="51"/>
      <c r="D7" s="51"/>
      <c r="E7" s="51"/>
      <c r="F7" s="51"/>
      <c r="G7" s="51"/>
      <c r="H7" s="51"/>
      <c r="I7" s="51"/>
      <c r="J7" s="51"/>
      <c r="K7" s="51"/>
    </row>
    <row r="8" spans="1:11" ht="15" customHeight="1">
      <c r="A8" s="61"/>
      <c r="B8" s="61"/>
      <c r="C8" s="62"/>
      <c r="D8" s="62"/>
      <c r="E8" s="210" t="s">
        <v>16</v>
      </c>
      <c r="F8" s="210"/>
      <c r="G8" s="210"/>
      <c r="H8" s="63"/>
      <c r="I8" s="210" t="s">
        <v>17</v>
      </c>
      <c r="J8" s="210"/>
      <c r="K8" s="210"/>
    </row>
    <row r="9" spans="1:11" ht="48" customHeight="1">
      <c r="A9" s="61"/>
      <c r="B9" s="61"/>
      <c r="C9" s="62"/>
      <c r="D9" s="62"/>
      <c r="E9" s="64" t="s">
        <v>13</v>
      </c>
      <c r="F9" s="64"/>
      <c r="G9" s="64" t="s">
        <v>26</v>
      </c>
      <c r="H9" s="64"/>
      <c r="I9" s="64" t="s">
        <v>187</v>
      </c>
      <c r="J9" s="64"/>
      <c r="K9" s="64" t="s">
        <v>21</v>
      </c>
    </row>
    <row r="10" spans="1:11" ht="15" customHeight="1">
      <c r="A10" s="61"/>
      <c r="B10" s="61"/>
      <c r="C10" s="62"/>
      <c r="D10" s="62"/>
      <c r="E10" s="65" t="s">
        <v>393</v>
      </c>
      <c r="F10" s="66"/>
      <c r="G10" s="65" t="s">
        <v>394</v>
      </c>
      <c r="H10" s="66"/>
      <c r="I10" s="65" t="s">
        <v>393</v>
      </c>
      <c r="J10" s="66"/>
      <c r="K10" s="65" t="s">
        <v>394</v>
      </c>
    </row>
    <row r="11" spans="1:11" ht="15" customHeight="1">
      <c r="A11" s="61"/>
      <c r="B11" s="61"/>
      <c r="C11" s="62"/>
      <c r="D11" s="62"/>
      <c r="E11" s="63" t="s">
        <v>139</v>
      </c>
      <c r="F11" s="63"/>
      <c r="G11" s="63" t="s">
        <v>139</v>
      </c>
      <c r="H11" s="63"/>
      <c r="I11" s="63" t="s">
        <v>139</v>
      </c>
      <c r="J11" s="63"/>
      <c r="K11" s="63" t="s">
        <v>139</v>
      </c>
    </row>
    <row r="13" spans="1:11" ht="12.75">
      <c r="A13" s="17" t="s">
        <v>27</v>
      </c>
      <c r="E13" s="44">
        <v>5381</v>
      </c>
      <c r="G13" s="67">
        <v>8508</v>
      </c>
      <c r="I13" s="44">
        <v>19471</v>
      </c>
      <c r="K13" s="67">
        <v>23567</v>
      </c>
    </row>
    <row r="14" spans="5:11" ht="12.75">
      <c r="E14" s="44"/>
      <c r="G14" s="44"/>
      <c r="I14" s="44"/>
      <c r="K14" s="44"/>
    </row>
    <row r="15" spans="1:11" ht="12.75">
      <c r="A15" s="17" t="s">
        <v>228</v>
      </c>
      <c r="E15" s="53">
        <v>-3419</v>
      </c>
      <c r="G15" s="68">
        <v>-2946</v>
      </c>
      <c r="I15" s="53">
        <v>-10980</v>
      </c>
      <c r="K15" s="68">
        <v>-10366</v>
      </c>
    </row>
    <row r="16" spans="5:11" ht="12.75">
      <c r="E16" s="44"/>
      <c r="G16" s="44"/>
      <c r="I16" s="44"/>
      <c r="K16" s="44"/>
    </row>
    <row r="17" spans="1:11" ht="12.75">
      <c r="A17" s="30" t="s">
        <v>229</v>
      </c>
      <c r="E17" s="69">
        <f>SUM(E13:E15)</f>
        <v>1962</v>
      </c>
      <c r="G17" s="69">
        <f>SUM(G13:G15)</f>
        <v>5562</v>
      </c>
      <c r="I17" s="69">
        <f>SUM(I13:I15)</f>
        <v>8491</v>
      </c>
      <c r="K17" s="69">
        <f>SUM(K13:K15)</f>
        <v>13201</v>
      </c>
    </row>
    <row r="18" spans="5:11" ht="12.75">
      <c r="E18" s="70"/>
      <c r="F18" s="58"/>
      <c r="G18" s="70"/>
      <c r="H18" s="58"/>
      <c r="I18" s="70"/>
      <c r="J18" s="58"/>
      <c r="K18" s="70"/>
    </row>
    <row r="19" spans="1:11" ht="12.75">
      <c r="A19" s="17" t="s">
        <v>30</v>
      </c>
      <c r="E19" s="70">
        <v>71</v>
      </c>
      <c r="F19" s="58"/>
      <c r="G19" s="71">
        <v>218</v>
      </c>
      <c r="H19" s="58"/>
      <c r="I19" s="70">
        <v>351</v>
      </c>
      <c r="J19" s="58"/>
      <c r="K19" s="71">
        <v>406</v>
      </c>
    </row>
    <row r="20" spans="5:11" ht="12.75">
      <c r="E20" s="44"/>
      <c r="G20" s="67"/>
      <c r="H20" s="58"/>
      <c r="I20" s="44"/>
      <c r="K20" s="44"/>
    </row>
    <row r="21" spans="1:11" ht="12.75">
      <c r="A21" s="17" t="s">
        <v>230</v>
      </c>
      <c r="E21" s="44">
        <v>-879</v>
      </c>
      <c r="G21" s="67">
        <v>-503</v>
      </c>
      <c r="H21" s="58"/>
      <c r="I21" s="44">
        <v>-2597</v>
      </c>
      <c r="K21" s="71">
        <v>-1185</v>
      </c>
    </row>
    <row r="22" spans="5:11" ht="12.75">
      <c r="E22" s="44"/>
      <c r="G22" s="44"/>
      <c r="H22" s="58"/>
      <c r="I22" s="44"/>
      <c r="K22" s="44"/>
    </row>
    <row r="23" spans="1:11" ht="12.75">
      <c r="A23" s="17" t="s">
        <v>231</v>
      </c>
      <c r="E23" s="44">
        <v>-1776</v>
      </c>
      <c r="G23" s="67">
        <v>-1791</v>
      </c>
      <c r="H23" s="58"/>
      <c r="I23" s="44">
        <v>-5523</v>
      </c>
      <c r="K23" s="71">
        <v>-4279</v>
      </c>
    </row>
    <row r="24" spans="5:11" ht="12.75">
      <c r="E24" s="70"/>
      <c r="F24" s="58"/>
      <c r="G24" s="70"/>
      <c r="H24" s="58"/>
      <c r="I24" s="70"/>
      <c r="J24" s="58"/>
      <c r="K24" s="70"/>
    </row>
    <row r="25" spans="1:11" ht="12.75">
      <c r="A25" s="17" t="s">
        <v>232</v>
      </c>
      <c r="E25" s="70">
        <v>-547</v>
      </c>
      <c r="F25" s="58"/>
      <c r="G25" s="71">
        <v>-446</v>
      </c>
      <c r="H25" s="58"/>
      <c r="I25" s="70">
        <v>-1233</v>
      </c>
      <c r="J25" s="58"/>
      <c r="K25" s="71">
        <v>-871</v>
      </c>
    </row>
    <row r="26" spans="5:11" ht="12.75">
      <c r="E26" s="44"/>
      <c r="G26" s="44"/>
      <c r="H26" s="58"/>
      <c r="I26" s="44"/>
      <c r="K26" s="44"/>
    </row>
    <row r="27" spans="1:11" ht="12.75">
      <c r="A27" s="17" t="s">
        <v>201</v>
      </c>
      <c r="E27" s="53">
        <v>-134</v>
      </c>
      <c r="G27" s="68">
        <v>-175</v>
      </c>
      <c r="H27" s="58"/>
      <c r="I27" s="53">
        <v>-439</v>
      </c>
      <c r="K27" s="68">
        <v>-290</v>
      </c>
    </row>
    <row r="28" spans="5:11" ht="12.75">
      <c r="E28" s="44"/>
      <c r="G28" s="44"/>
      <c r="H28" s="58"/>
      <c r="I28" s="44"/>
      <c r="K28" s="44"/>
    </row>
    <row r="29" spans="1:11" ht="12.75">
      <c r="A29" s="30" t="s">
        <v>390</v>
      </c>
      <c r="E29" s="69">
        <f>SUM(E17:E27)</f>
        <v>-1303</v>
      </c>
      <c r="G29" s="69">
        <f>SUM(G17:G27)</f>
        <v>2865</v>
      </c>
      <c r="H29" s="58"/>
      <c r="I29" s="69">
        <f>SUM(I17:I27)</f>
        <v>-950</v>
      </c>
      <c r="K29" s="69">
        <f>SUM(K17:K27)</f>
        <v>6982</v>
      </c>
    </row>
    <row r="30" spans="5:11" ht="12.75">
      <c r="E30" s="44"/>
      <c r="G30" s="44"/>
      <c r="H30" s="58"/>
      <c r="I30" s="44"/>
      <c r="K30" s="44"/>
    </row>
    <row r="31" spans="1:11" ht="12.75">
      <c r="A31" s="17" t="s">
        <v>20</v>
      </c>
      <c r="C31" s="52"/>
      <c r="E31" s="53">
        <f>-28+568</f>
        <v>540</v>
      </c>
      <c r="F31" s="58"/>
      <c r="G31" s="68">
        <v>-248</v>
      </c>
      <c r="H31" s="58"/>
      <c r="I31" s="53">
        <v>378</v>
      </c>
      <c r="J31" s="58"/>
      <c r="K31" s="68">
        <v>-939</v>
      </c>
    </row>
    <row r="32" spans="3:11" ht="12.75">
      <c r="C32" s="52"/>
      <c r="E32" s="70"/>
      <c r="F32" s="58"/>
      <c r="G32" s="71"/>
      <c r="H32" s="58"/>
      <c r="I32" s="70"/>
      <c r="J32" s="58"/>
      <c r="K32" s="71"/>
    </row>
    <row r="33" spans="1:11" ht="12.75">
      <c r="A33" s="30" t="s">
        <v>391</v>
      </c>
      <c r="E33" s="157">
        <f>+SUM(E29:E31)</f>
        <v>-763</v>
      </c>
      <c r="F33" s="58"/>
      <c r="G33" s="157">
        <f>+SUM(G29:G31)</f>
        <v>2617</v>
      </c>
      <c r="H33" s="58"/>
      <c r="I33" s="157">
        <f>+SUM(I29:I31)</f>
        <v>-572</v>
      </c>
      <c r="J33" s="58"/>
      <c r="K33" s="157">
        <f>+SUM(K29:K31)</f>
        <v>6043</v>
      </c>
    </row>
    <row r="34" spans="5:11" ht="12.75">
      <c r="E34" s="70"/>
      <c r="F34" s="58"/>
      <c r="G34" s="71"/>
      <c r="H34" s="58"/>
      <c r="I34" s="70"/>
      <c r="J34" s="58"/>
      <c r="K34" s="71"/>
    </row>
    <row r="35" spans="1:11" ht="12.75">
      <c r="A35" s="17" t="s">
        <v>296</v>
      </c>
      <c r="E35" s="53">
        <v>0</v>
      </c>
      <c r="F35" s="58"/>
      <c r="G35" s="68">
        <v>0</v>
      </c>
      <c r="H35" s="58"/>
      <c r="I35" s="53">
        <v>0</v>
      </c>
      <c r="J35" s="58"/>
      <c r="K35" s="68">
        <v>-711</v>
      </c>
    </row>
    <row r="36" spans="5:11" ht="12.75">
      <c r="E36" s="70"/>
      <c r="F36" s="58"/>
      <c r="G36" s="71"/>
      <c r="H36" s="58"/>
      <c r="I36" s="70"/>
      <c r="J36" s="58"/>
      <c r="K36" s="71"/>
    </row>
    <row r="37" spans="1:11" s="174" customFormat="1" ht="13.5" thickBot="1">
      <c r="A37" s="30" t="s">
        <v>392</v>
      </c>
      <c r="B37" s="30"/>
      <c r="C37" s="30"/>
      <c r="E37" s="175">
        <f>+E35+E33</f>
        <v>-763</v>
      </c>
      <c r="G37" s="175">
        <f>+G35+G33</f>
        <v>2617</v>
      </c>
      <c r="H37" s="176"/>
      <c r="I37" s="175">
        <f>+I35+I33</f>
        <v>-572</v>
      </c>
      <c r="K37" s="175">
        <f>+K35+K33</f>
        <v>5332</v>
      </c>
    </row>
    <row r="38" spans="5:11" s="144" customFormat="1" ht="13.5" thickTop="1">
      <c r="E38" s="146"/>
      <c r="G38" s="147"/>
      <c r="H38" s="145"/>
      <c r="I38" s="146"/>
      <c r="K38" s="147"/>
    </row>
    <row r="39" spans="5:11" ht="12.75">
      <c r="E39" s="70"/>
      <c r="F39" s="58"/>
      <c r="G39" s="71"/>
      <c r="H39" s="58"/>
      <c r="I39" s="70"/>
      <c r="J39" s="58"/>
      <c r="K39" s="71"/>
    </row>
    <row r="40" spans="1:10" ht="12.75">
      <c r="A40" s="17" t="s">
        <v>299</v>
      </c>
      <c r="F40" s="58"/>
      <c r="H40" s="58"/>
      <c r="J40" s="58"/>
    </row>
    <row r="41" spans="1:11" ht="12.75">
      <c r="A41" s="52" t="s">
        <v>275</v>
      </c>
      <c r="E41" s="70">
        <f>E33</f>
        <v>-763</v>
      </c>
      <c r="G41" s="71">
        <f>G33</f>
        <v>2617</v>
      </c>
      <c r="H41" s="58"/>
      <c r="I41" s="70">
        <f>I33</f>
        <v>-572</v>
      </c>
      <c r="K41" s="71">
        <f>K37</f>
        <v>5332</v>
      </c>
    </row>
    <row r="42" spans="1:11" ht="13.5" thickBot="1">
      <c r="A42" s="52" t="s">
        <v>276</v>
      </c>
      <c r="E42" s="73">
        <v>0</v>
      </c>
      <c r="G42" s="72">
        <v>0</v>
      </c>
      <c r="H42" s="58"/>
      <c r="I42" s="73">
        <v>0</v>
      </c>
      <c r="K42" s="72">
        <v>0</v>
      </c>
    </row>
    <row r="43" ht="13.5" thickTop="1">
      <c r="H43" s="58"/>
    </row>
    <row r="44" spans="1:8" ht="12.75">
      <c r="A44" s="17" t="s">
        <v>277</v>
      </c>
      <c r="H44" s="58"/>
    </row>
    <row r="45" spans="1:11" ht="12.75">
      <c r="A45" s="17" t="s">
        <v>18</v>
      </c>
      <c r="B45" s="17" t="s">
        <v>28</v>
      </c>
      <c r="E45" s="177">
        <f>+Notes!G401</f>
        <v>-0.26615041160876235</v>
      </c>
      <c r="G45" s="178">
        <v>0.95</v>
      </c>
      <c r="H45" s="58"/>
      <c r="I45" s="177">
        <f>+Notes!I401</f>
        <v>-0.19952560346030418</v>
      </c>
      <c r="K45" s="178">
        <v>3.31</v>
      </c>
    </row>
    <row r="46" ht="12.75">
      <c r="H46" s="58"/>
    </row>
    <row r="47" spans="1:11" ht="12.75">
      <c r="A47" s="17" t="s">
        <v>19</v>
      </c>
      <c r="B47" s="17" t="s">
        <v>29</v>
      </c>
      <c r="E47" s="74" t="s">
        <v>92</v>
      </c>
      <c r="G47" s="74" t="s">
        <v>92</v>
      </c>
      <c r="H47" s="158"/>
      <c r="I47" s="74" t="s">
        <v>92</v>
      </c>
      <c r="J47" s="158"/>
      <c r="K47" s="74" t="s">
        <v>92</v>
      </c>
    </row>
    <row r="50" spans="1:11" ht="12.75">
      <c r="A50" s="75"/>
      <c r="B50" s="75"/>
      <c r="C50" s="75"/>
      <c r="D50" s="75"/>
      <c r="E50" s="75"/>
      <c r="F50" s="75"/>
      <c r="G50" s="75"/>
      <c r="H50" s="75"/>
      <c r="I50" s="75"/>
      <c r="J50" s="75"/>
      <c r="K50" s="75"/>
    </row>
    <row r="51" spans="1:11" ht="12.75">
      <c r="A51" s="209" t="str">
        <f>'Balance Sheet'!A58:F58</f>
        <v>The above statement should be read in conjunction with the accompanying notes attached to this interim financial report as well as the </v>
      </c>
      <c r="B51" s="209"/>
      <c r="C51" s="209"/>
      <c r="D51" s="209"/>
      <c r="E51" s="209"/>
      <c r="F51" s="209"/>
      <c r="G51" s="209"/>
      <c r="H51" s="209"/>
      <c r="I51" s="209"/>
      <c r="J51" s="209"/>
      <c r="K51" s="209"/>
    </row>
    <row r="52" spans="1:11" ht="12.75">
      <c r="A52" s="209" t="str">
        <f>'Balance Sheet'!A59:F59</f>
        <v>Audited Financial Statements for the financial year ended 31 December 2005.</v>
      </c>
      <c r="B52" s="209"/>
      <c r="C52" s="209"/>
      <c r="D52" s="209"/>
      <c r="E52" s="209"/>
      <c r="F52" s="209"/>
      <c r="G52" s="209"/>
      <c r="H52" s="209"/>
      <c r="I52" s="209"/>
      <c r="J52" s="209"/>
      <c r="K52" s="209"/>
    </row>
    <row r="297" spans="2:10" ht="12.75">
      <c r="B297" s="211"/>
      <c r="C297" s="211"/>
      <c r="D297" s="211"/>
      <c r="E297" s="211"/>
      <c r="F297" s="211"/>
      <c r="G297" s="211"/>
      <c r="H297" s="211"/>
      <c r="I297" s="211"/>
      <c r="J297" s="211"/>
    </row>
    <row r="298" spans="2:10" ht="12.75">
      <c r="B298" s="211"/>
      <c r="C298" s="211"/>
      <c r="D298" s="211"/>
      <c r="E298" s="211"/>
      <c r="F298" s="211"/>
      <c r="G298" s="211"/>
      <c r="H298" s="211"/>
      <c r="I298" s="211"/>
      <c r="J298" s="211"/>
    </row>
  </sheetData>
  <mergeCells count="10">
    <mergeCell ref="A1:K1"/>
    <mergeCell ref="A2:K2"/>
    <mergeCell ref="A3:K3"/>
    <mergeCell ref="A51:K51"/>
    <mergeCell ref="A6:K6"/>
    <mergeCell ref="A4:K4"/>
    <mergeCell ref="A52:K52"/>
    <mergeCell ref="E8:G8"/>
    <mergeCell ref="I8:K8"/>
    <mergeCell ref="B297:J298"/>
  </mergeCells>
  <printOptions horizontalCentered="1"/>
  <pageMargins left="0.31496062992125984" right="0" top="0.5118110236220472" bottom="0" header="0" footer="0"/>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99"/>
  <sheetViews>
    <sheetView workbookViewId="0" topLeftCell="A1">
      <selection activeCell="D21" sqref="D21"/>
    </sheetView>
  </sheetViews>
  <sheetFormatPr defaultColWidth="9.33203125" defaultRowHeight="12.75"/>
  <cols>
    <col min="1" max="1" width="5.33203125" style="17" customWidth="1"/>
    <col min="2" max="2" width="3.83203125" style="17" customWidth="1"/>
    <col min="3" max="3" width="54.66015625" style="17" customWidth="1"/>
    <col min="4" max="4" width="20.66015625" style="17" customWidth="1"/>
    <col min="5" max="5" width="2.33203125" style="17" customWidth="1"/>
    <col min="6" max="6" width="22" style="17" customWidth="1"/>
    <col min="7" max="16384" width="9.33203125" style="17" customWidth="1"/>
  </cols>
  <sheetData>
    <row r="1" spans="1:6" ht="19.5" customHeight="1">
      <c r="A1" s="212" t="str">
        <f>+'Income Statement'!A1:K1</f>
        <v>INS BIOSCIENCE BERHAD</v>
      </c>
      <c r="B1" s="212"/>
      <c r="C1" s="212"/>
      <c r="D1" s="212"/>
      <c r="E1" s="212"/>
      <c r="F1" s="212"/>
    </row>
    <row r="2" spans="1:6" ht="9.75" customHeight="1">
      <c r="A2" s="213" t="str">
        <f>+'Income Statement'!A2:K2</f>
        <v>(Company No: 623239 - V)</v>
      </c>
      <c r="B2" s="213"/>
      <c r="C2" s="213"/>
      <c r="D2" s="213"/>
      <c r="E2" s="213"/>
      <c r="F2" s="213"/>
    </row>
    <row r="3" spans="1:6" ht="9.75" customHeight="1">
      <c r="A3" s="213" t="s">
        <v>22</v>
      </c>
      <c r="B3" s="213"/>
      <c r="C3" s="213"/>
      <c r="D3" s="213"/>
      <c r="E3" s="213"/>
      <c r="F3" s="213"/>
    </row>
    <row r="4" spans="1:11" ht="15.75" customHeight="1">
      <c r="A4" s="215" t="s">
        <v>379</v>
      </c>
      <c r="B4" s="215"/>
      <c r="C4" s="215"/>
      <c r="D4" s="215"/>
      <c r="E4" s="215"/>
      <c r="F4" s="215"/>
      <c r="G4" s="76"/>
      <c r="H4" s="76"/>
      <c r="I4" s="76"/>
      <c r="J4" s="76"/>
      <c r="K4" s="76"/>
    </row>
    <row r="5" spans="1:6" ht="12" customHeight="1">
      <c r="A5" s="59"/>
      <c r="B5" s="59"/>
      <c r="C5" s="59"/>
      <c r="D5" s="59"/>
      <c r="E5" s="59"/>
      <c r="F5" s="59"/>
    </row>
    <row r="6" spans="1:6" ht="15.75" customHeight="1">
      <c r="A6" s="215" t="s">
        <v>364</v>
      </c>
      <c r="B6" s="215"/>
      <c r="C6" s="215"/>
      <c r="D6" s="215"/>
      <c r="E6" s="215"/>
      <c r="F6" s="215"/>
    </row>
    <row r="7" spans="1:6" ht="15.75" customHeight="1">
      <c r="A7" s="59"/>
      <c r="B7" s="59"/>
      <c r="C7" s="59"/>
      <c r="D7" s="59" t="s">
        <v>188</v>
      </c>
      <c r="E7" s="59"/>
      <c r="F7" s="59" t="s">
        <v>189</v>
      </c>
    </row>
    <row r="8" spans="1:6" ht="35.25" customHeight="1">
      <c r="A8" s="61"/>
      <c r="B8" s="62"/>
      <c r="C8" s="62"/>
      <c r="D8" s="64" t="s">
        <v>99</v>
      </c>
      <c r="E8" s="64"/>
      <c r="F8" s="64" t="s">
        <v>100</v>
      </c>
    </row>
    <row r="9" spans="1:6" ht="15" customHeight="1">
      <c r="A9" s="61"/>
      <c r="B9" s="62"/>
      <c r="C9" s="62"/>
      <c r="D9" s="65" t="s">
        <v>393</v>
      </c>
      <c r="E9" s="66"/>
      <c r="F9" s="65" t="s">
        <v>395</v>
      </c>
    </row>
    <row r="10" spans="1:6" ht="15" customHeight="1">
      <c r="A10" s="61"/>
      <c r="B10" s="62"/>
      <c r="C10" s="62"/>
      <c r="D10" s="63" t="s">
        <v>139</v>
      </c>
      <c r="E10" s="63"/>
      <c r="F10" s="63" t="s">
        <v>139</v>
      </c>
    </row>
    <row r="11" spans="1:6" ht="15" customHeight="1">
      <c r="A11" s="61"/>
      <c r="B11" s="154" t="s">
        <v>311</v>
      </c>
      <c r="C11" s="62"/>
      <c r="D11" s="63"/>
      <c r="E11" s="63"/>
      <c r="F11" s="63"/>
    </row>
    <row r="12" spans="1:6" ht="15" customHeight="1">
      <c r="A12" s="61"/>
      <c r="B12" s="154" t="s">
        <v>316</v>
      </c>
      <c r="C12" s="62"/>
      <c r="D12" s="63"/>
      <c r="E12" s="63"/>
      <c r="F12" s="63"/>
    </row>
    <row r="13" spans="1:6" ht="15" customHeight="1">
      <c r="A13" s="61" t="s">
        <v>25</v>
      </c>
      <c r="B13" s="62" t="s">
        <v>315</v>
      </c>
      <c r="C13" s="62"/>
      <c r="D13" s="46">
        <v>16243</v>
      </c>
      <c r="E13" s="45"/>
      <c r="F13" s="148">
        <v>16515</v>
      </c>
    </row>
    <row r="14" spans="1:6" ht="15" customHeight="1">
      <c r="A14" s="61"/>
      <c r="B14" s="62" t="s">
        <v>317</v>
      </c>
      <c r="D14" s="46">
        <v>686</v>
      </c>
      <c r="E14" s="45"/>
      <c r="F14" s="148">
        <v>317</v>
      </c>
    </row>
    <row r="15" spans="1:6" ht="15" customHeight="1">
      <c r="A15" s="61"/>
      <c r="B15" s="17" t="s">
        <v>318</v>
      </c>
      <c r="C15" s="62"/>
      <c r="D15" s="46">
        <v>63</v>
      </c>
      <c r="E15" s="45"/>
      <c r="F15" s="148">
        <v>54</v>
      </c>
    </row>
    <row r="16" spans="1:6" ht="15" customHeight="1">
      <c r="A16" s="61" t="s">
        <v>25</v>
      </c>
      <c r="B16" s="62" t="s">
        <v>259</v>
      </c>
      <c r="C16" s="62"/>
      <c r="D16" s="46">
        <v>3644</v>
      </c>
      <c r="E16" s="45"/>
      <c r="F16" s="148">
        <v>304</v>
      </c>
    </row>
    <row r="17" spans="1:6" ht="15" customHeight="1">
      <c r="A17" s="61"/>
      <c r="B17" s="62"/>
      <c r="C17" s="62"/>
      <c r="D17" s="79">
        <f>SUM(D13:D16)</f>
        <v>20636</v>
      </c>
      <c r="E17" s="45"/>
      <c r="F17" s="79">
        <f>SUM(F13:F16)</f>
        <v>17190</v>
      </c>
    </row>
    <row r="18" spans="1:6" ht="13.5" customHeight="1">
      <c r="A18" s="61"/>
      <c r="B18" s="62"/>
      <c r="C18" s="62"/>
      <c r="D18" s="46"/>
      <c r="E18" s="45"/>
      <c r="F18" s="148"/>
    </row>
    <row r="19" spans="1:6" ht="15" customHeight="1">
      <c r="A19" s="61" t="s">
        <v>25</v>
      </c>
      <c r="B19" s="154" t="s">
        <v>319</v>
      </c>
      <c r="C19" s="62"/>
      <c r="D19" s="46"/>
      <c r="E19" s="45"/>
      <c r="F19" s="148"/>
    </row>
    <row r="20" spans="1:6" ht="15" customHeight="1">
      <c r="A20" s="61"/>
      <c r="B20" s="155" t="s">
        <v>238</v>
      </c>
      <c r="C20" s="78"/>
      <c r="D20" s="46">
        <v>6564</v>
      </c>
      <c r="E20" s="45"/>
      <c r="F20" s="148">
        <v>4472</v>
      </c>
    </row>
    <row r="21" spans="1:6" ht="15" customHeight="1">
      <c r="A21" s="61"/>
      <c r="B21" s="155" t="s">
        <v>326</v>
      </c>
      <c r="C21" s="78"/>
      <c r="D21" s="46">
        <f>25545+2159+3552</f>
        <v>31256</v>
      </c>
      <c r="E21" s="45"/>
      <c r="F21" s="148">
        <v>27760</v>
      </c>
    </row>
    <row r="22" spans="1:6" ht="15" customHeight="1">
      <c r="A22" s="61"/>
      <c r="B22" s="155" t="s">
        <v>327</v>
      </c>
      <c r="C22" s="78"/>
      <c r="D22" s="46">
        <v>4580</v>
      </c>
      <c r="E22" s="45"/>
      <c r="F22" s="148">
        <v>16412</v>
      </c>
    </row>
    <row r="23" spans="1:6" ht="15" customHeight="1">
      <c r="A23" s="61"/>
      <c r="B23" s="155" t="s">
        <v>365</v>
      </c>
      <c r="C23" s="78"/>
      <c r="D23" s="46">
        <v>1009</v>
      </c>
      <c r="E23" s="45"/>
      <c r="F23" s="148">
        <v>0</v>
      </c>
    </row>
    <row r="24" spans="1:6" ht="15" customHeight="1">
      <c r="A24" s="61"/>
      <c r="B24" s="155" t="s">
        <v>66</v>
      </c>
      <c r="C24" s="78"/>
      <c r="D24" s="46">
        <v>4485</v>
      </c>
      <c r="E24" s="45"/>
      <c r="F24" s="148">
        <v>1483</v>
      </c>
    </row>
    <row r="25" spans="1:6" ht="15" customHeight="1">
      <c r="A25" s="61"/>
      <c r="B25" s="62"/>
      <c r="C25" s="78"/>
      <c r="D25" s="79">
        <f>+SUM(D20:D24)</f>
        <v>47894</v>
      </c>
      <c r="E25" s="45"/>
      <c r="F25" s="79">
        <f>+SUM(F20:F24)</f>
        <v>50127</v>
      </c>
    </row>
    <row r="26" spans="1:6" ht="15" customHeight="1" thickBot="1">
      <c r="A26" s="61"/>
      <c r="B26" s="154" t="s">
        <v>312</v>
      </c>
      <c r="C26" s="62"/>
      <c r="D26" s="80">
        <f>D25+D17</f>
        <v>68530</v>
      </c>
      <c r="E26" s="45"/>
      <c r="F26" s="80">
        <f>F25+F17</f>
        <v>67317</v>
      </c>
    </row>
    <row r="27" spans="1:6" ht="15" customHeight="1" thickTop="1">
      <c r="A27" s="61"/>
      <c r="B27" s="62"/>
      <c r="C27" s="62"/>
      <c r="D27" s="46"/>
      <c r="E27" s="45"/>
      <c r="F27" s="148"/>
    </row>
    <row r="28" spans="1:6" ht="15" customHeight="1">
      <c r="A28" s="61"/>
      <c r="B28" s="154" t="s">
        <v>313</v>
      </c>
      <c r="C28" s="62"/>
      <c r="D28" s="46"/>
      <c r="E28" s="45"/>
      <c r="F28" s="148"/>
    </row>
    <row r="29" spans="1:6" ht="15" customHeight="1">
      <c r="A29" s="61" t="s">
        <v>25</v>
      </c>
      <c r="B29" s="154" t="s">
        <v>320</v>
      </c>
      <c r="C29" s="62"/>
      <c r="D29" s="46"/>
      <c r="E29" s="45"/>
      <c r="F29" s="148"/>
    </row>
    <row r="30" spans="1:6" ht="15" customHeight="1">
      <c r="A30" s="61"/>
      <c r="B30" s="155" t="s">
        <v>328</v>
      </c>
      <c r="C30" s="155"/>
      <c r="D30" s="46">
        <f>'Statement of Changes in Equity'!G39</f>
        <v>28668</v>
      </c>
      <c r="E30" s="45"/>
      <c r="F30" s="148">
        <v>28668</v>
      </c>
    </row>
    <row r="31" spans="1:6" ht="15" customHeight="1">
      <c r="A31" s="61"/>
      <c r="B31" s="155" t="s">
        <v>329</v>
      </c>
      <c r="C31" s="155"/>
      <c r="D31" s="46">
        <f>'Statement of Changes in Equity'!I39</f>
        <v>15795</v>
      </c>
      <c r="E31" s="45"/>
      <c r="F31" s="148">
        <v>15785</v>
      </c>
    </row>
    <row r="32" spans="1:6" ht="15" customHeight="1">
      <c r="A32" s="61"/>
      <c r="B32" s="155" t="s">
        <v>330</v>
      </c>
      <c r="C32" s="78"/>
      <c r="D32" s="46">
        <v>9054</v>
      </c>
      <c r="E32" s="45"/>
      <c r="F32" s="148">
        <v>6286</v>
      </c>
    </row>
    <row r="33" spans="1:6" ht="15" customHeight="1">
      <c r="A33" s="61"/>
      <c r="B33" s="155"/>
      <c r="C33" s="78"/>
      <c r="D33" s="81">
        <f>SUM(D30:D32)</f>
        <v>53517</v>
      </c>
      <c r="E33" s="45"/>
      <c r="F33" s="151">
        <f>SUM(F30:F32)</f>
        <v>50739</v>
      </c>
    </row>
    <row r="34" spans="1:6" ht="15" customHeight="1">
      <c r="A34" s="61"/>
      <c r="B34" s="155" t="s">
        <v>278</v>
      </c>
      <c r="C34" s="78"/>
      <c r="D34" s="77">
        <v>0</v>
      </c>
      <c r="E34" s="45"/>
      <c r="F34" s="149">
        <v>0</v>
      </c>
    </row>
    <row r="35" spans="1:6" ht="15" customHeight="1">
      <c r="A35" s="61"/>
      <c r="B35" s="154" t="s">
        <v>321</v>
      </c>
      <c r="C35" s="78"/>
      <c r="D35" s="79">
        <f>SUM(D33:D34)</f>
        <v>53517</v>
      </c>
      <c r="E35" s="45"/>
      <c r="F35" s="150">
        <f>SUM(F33:F34)</f>
        <v>50739</v>
      </c>
    </row>
    <row r="36" spans="1:6" ht="10.5" customHeight="1">
      <c r="A36" s="61"/>
      <c r="B36" s="62"/>
      <c r="C36" s="62"/>
      <c r="D36" s="46"/>
      <c r="E36" s="45"/>
      <c r="F36" s="148"/>
    </row>
    <row r="37" spans="1:6" ht="15" customHeight="1">
      <c r="A37" s="61"/>
      <c r="B37" s="154" t="s">
        <v>322</v>
      </c>
      <c r="C37" s="62"/>
      <c r="D37" s="46"/>
      <c r="E37" s="45"/>
      <c r="F37" s="148"/>
    </row>
    <row r="38" spans="1:6" ht="15" customHeight="1">
      <c r="A38" s="61"/>
      <c r="B38" s="155" t="s">
        <v>331</v>
      </c>
      <c r="C38" s="78"/>
      <c r="D38" s="46">
        <v>924</v>
      </c>
      <c r="E38" s="45"/>
      <c r="F38" s="148">
        <v>2530</v>
      </c>
    </row>
    <row r="39" spans="1:6" ht="15" customHeight="1">
      <c r="A39" s="61"/>
      <c r="B39" s="155" t="s">
        <v>332</v>
      </c>
      <c r="C39" s="78"/>
      <c r="D39" s="46">
        <v>367</v>
      </c>
      <c r="E39" s="45"/>
      <c r="F39" s="148">
        <v>367</v>
      </c>
    </row>
    <row r="40" spans="1:6" ht="15" customHeight="1">
      <c r="A40" s="61"/>
      <c r="B40" s="62"/>
      <c r="C40" s="62"/>
      <c r="D40" s="79">
        <f>D39+D38</f>
        <v>1291</v>
      </c>
      <c r="E40" s="45"/>
      <c r="F40" s="79">
        <f>F39+F38</f>
        <v>2897</v>
      </c>
    </row>
    <row r="41" spans="1:6" ht="11.25" customHeight="1">
      <c r="A41" s="61"/>
      <c r="B41" s="62"/>
      <c r="C41" s="62"/>
      <c r="D41" s="45"/>
      <c r="E41" s="45"/>
      <c r="F41" s="152"/>
    </row>
    <row r="42" spans="1:6" ht="15" customHeight="1">
      <c r="A42" s="61" t="s">
        <v>25</v>
      </c>
      <c r="B42" s="154" t="s">
        <v>323</v>
      </c>
      <c r="C42" s="62"/>
      <c r="D42" s="46"/>
      <c r="E42" s="45"/>
      <c r="F42" s="148"/>
    </row>
    <row r="43" spans="1:6" ht="15" customHeight="1">
      <c r="A43" s="61"/>
      <c r="B43" s="155" t="s">
        <v>324</v>
      </c>
      <c r="C43" s="78"/>
      <c r="D43" s="46">
        <f>249+4024+3315</f>
        <v>7588</v>
      </c>
      <c r="E43" s="45"/>
      <c r="F43" s="148">
        <v>7811</v>
      </c>
    </row>
    <row r="44" spans="1:6" ht="15" customHeight="1">
      <c r="A44" s="61"/>
      <c r="B44" s="155" t="s">
        <v>331</v>
      </c>
      <c r="C44" s="78"/>
      <c r="D44" s="46">
        <v>151</v>
      </c>
      <c r="E44" s="45"/>
      <c r="F44" s="148">
        <v>524</v>
      </c>
    </row>
    <row r="45" spans="1:6" ht="15" customHeight="1">
      <c r="A45" s="61"/>
      <c r="B45" s="155" t="s">
        <v>333</v>
      </c>
      <c r="C45" s="78"/>
      <c r="D45" s="46">
        <v>775</v>
      </c>
      <c r="E45" s="45"/>
      <c r="F45" s="148">
        <v>1637</v>
      </c>
    </row>
    <row r="46" spans="1:6" ht="15" customHeight="1">
      <c r="A46" s="61"/>
      <c r="B46" s="155" t="s">
        <v>268</v>
      </c>
      <c r="C46" s="78"/>
      <c r="D46" s="70">
        <v>2382</v>
      </c>
      <c r="F46" s="148">
        <v>1444</v>
      </c>
    </row>
    <row r="47" spans="1:6" ht="15" customHeight="1">
      <c r="A47" s="61"/>
      <c r="B47" s="155" t="s">
        <v>225</v>
      </c>
      <c r="C47" s="78"/>
      <c r="D47" s="46">
        <v>2826</v>
      </c>
      <c r="E47" s="45"/>
      <c r="F47" s="148">
        <v>2265</v>
      </c>
    </row>
    <row r="48" spans="1:6" ht="15" customHeight="1">
      <c r="A48" s="61"/>
      <c r="B48" s="62"/>
      <c r="C48" s="78" t="s">
        <v>25</v>
      </c>
      <c r="D48" s="79">
        <f>+SUM(D43:D47)</f>
        <v>13722</v>
      </c>
      <c r="E48" s="45"/>
      <c r="F48" s="150">
        <f>SUM(F43:F47)</f>
        <v>13681</v>
      </c>
    </row>
    <row r="49" spans="1:6" ht="19.5" customHeight="1">
      <c r="A49" s="61"/>
      <c r="B49" s="154" t="s">
        <v>325</v>
      </c>
      <c r="C49" s="62"/>
      <c r="D49" s="46">
        <f>D48+D40</f>
        <v>15013</v>
      </c>
      <c r="E49" s="45"/>
      <c r="F49" s="46">
        <f>F48+F40</f>
        <v>16578</v>
      </c>
    </row>
    <row r="50" spans="1:6" ht="15.75" customHeight="1" thickBot="1">
      <c r="A50" s="61"/>
      <c r="B50" s="154" t="s">
        <v>314</v>
      </c>
      <c r="C50" s="62"/>
      <c r="D50" s="80">
        <f>D49+D35</f>
        <v>68530</v>
      </c>
      <c r="E50" s="45"/>
      <c r="F50" s="80">
        <f>F49+F35</f>
        <v>67317</v>
      </c>
    </row>
    <row r="51" spans="1:6" ht="11.25" customHeight="1" thickTop="1">
      <c r="A51" s="61"/>
      <c r="B51" s="62"/>
      <c r="C51" s="62"/>
      <c r="D51" s="45"/>
      <c r="E51" s="45"/>
      <c r="F51" s="152"/>
    </row>
    <row r="52" spans="1:6" ht="11.25" customHeight="1">
      <c r="A52" s="61"/>
      <c r="B52" s="62"/>
      <c r="C52" s="62"/>
      <c r="D52" s="45"/>
      <c r="E52" s="45"/>
      <c r="F52" s="152"/>
    </row>
    <row r="53" spans="1:6" ht="15" customHeight="1">
      <c r="A53" s="61"/>
      <c r="B53" s="62" t="s">
        <v>297</v>
      </c>
      <c r="C53" s="62"/>
      <c r="E53" s="82"/>
      <c r="F53" s="83"/>
    </row>
    <row r="54" spans="3:6" ht="12.75">
      <c r="C54" s="17" t="s">
        <v>279</v>
      </c>
      <c r="D54" s="82">
        <f>+(D33)/286680020*100*1000</f>
        <v>18.667851355668247</v>
      </c>
      <c r="E54" s="58"/>
      <c r="F54" s="153">
        <f>+(F33)/286680020*100*1000</f>
        <v>17.69882672674573</v>
      </c>
    </row>
    <row r="55" ht="8.25" customHeight="1">
      <c r="E55" s="58"/>
    </row>
    <row r="56" ht="8.25" customHeight="1">
      <c r="E56" s="58"/>
    </row>
    <row r="57" spans="1:7" ht="10.5" customHeight="1">
      <c r="A57" s="57"/>
      <c r="B57" s="57"/>
      <c r="C57" s="57"/>
      <c r="D57" s="57"/>
      <c r="E57" s="57"/>
      <c r="F57" s="57"/>
      <c r="G57" s="57"/>
    </row>
    <row r="58" spans="1:6" ht="12.75">
      <c r="A58" s="217" t="s">
        <v>176</v>
      </c>
      <c r="B58" s="217"/>
      <c r="C58" s="217"/>
      <c r="D58" s="217"/>
      <c r="E58" s="217"/>
      <c r="F58" s="217"/>
    </row>
    <row r="59" spans="1:6" ht="12.75">
      <c r="A59" s="217" t="s">
        <v>179</v>
      </c>
      <c r="B59" s="217"/>
      <c r="C59" s="217"/>
      <c r="D59" s="217"/>
      <c r="E59" s="217"/>
      <c r="F59" s="217"/>
    </row>
    <row r="64" spans="4:6" ht="12.75">
      <c r="D64" s="171">
        <f>+D50-D26</f>
        <v>0</v>
      </c>
      <c r="F64" s="171">
        <f>+F50-F26</f>
        <v>0</v>
      </c>
    </row>
    <row r="298" spans="2:10" ht="12.75">
      <c r="B298" s="211"/>
      <c r="C298" s="211"/>
      <c r="D298" s="211"/>
      <c r="E298" s="211"/>
      <c r="F298" s="211"/>
      <c r="G298" s="211"/>
      <c r="H298" s="211"/>
      <c r="I298" s="211"/>
      <c r="J298" s="211"/>
    </row>
    <row r="299" spans="2:10" ht="12.75">
      <c r="B299" s="211"/>
      <c r="C299" s="211"/>
      <c r="D299" s="211"/>
      <c r="E299" s="211"/>
      <c r="F299" s="211"/>
      <c r="G299" s="211"/>
      <c r="H299" s="211"/>
      <c r="I299" s="211"/>
      <c r="J299" s="211"/>
    </row>
  </sheetData>
  <mergeCells count="8">
    <mergeCell ref="A2:F2"/>
    <mergeCell ref="A1:F1"/>
    <mergeCell ref="A3:F3"/>
    <mergeCell ref="A4:F4"/>
    <mergeCell ref="A58:F58"/>
    <mergeCell ref="A59:F59"/>
    <mergeCell ref="B298:J299"/>
    <mergeCell ref="A6:F6"/>
  </mergeCells>
  <printOptions horizontalCentered="1"/>
  <pageMargins left="0.5905511811023623" right="0" top="0.5118110236220472" bottom="0" header="0" footer="0"/>
  <pageSetup fitToHeight="1"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M306"/>
  <sheetViews>
    <sheetView workbookViewId="0" topLeftCell="A1">
      <selection activeCell="H9" sqref="H9"/>
    </sheetView>
  </sheetViews>
  <sheetFormatPr defaultColWidth="9.33203125" defaultRowHeight="12.75"/>
  <cols>
    <col min="1" max="2" width="3.83203125" style="8" customWidth="1"/>
    <col min="3" max="3" width="50.83203125" style="8" customWidth="1"/>
    <col min="4" max="4" width="11.5" style="8" customWidth="1"/>
    <col min="5" max="5" width="16.66015625" style="8" customWidth="1"/>
    <col min="6" max="6" width="3.16015625" style="16" customWidth="1"/>
    <col min="7" max="7" width="16.66015625" style="8" customWidth="1"/>
    <col min="8" max="8" width="9.33203125" style="8" customWidth="1"/>
    <col min="9" max="9" width="6.16015625" style="8" customWidth="1"/>
    <col min="10" max="16384" width="9.33203125" style="8" customWidth="1"/>
  </cols>
  <sheetData>
    <row r="1" spans="1:7" ht="19.5" customHeight="1">
      <c r="A1" s="220" t="str">
        <f>+'Income Statement'!A1:K1</f>
        <v>INS BIOSCIENCE BERHAD</v>
      </c>
      <c r="B1" s="220"/>
      <c r="C1" s="220"/>
      <c r="D1" s="220"/>
      <c r="E1" s="220"/>
      <c r="F1" s="220"/>
      <c r="G1" s="220"/>
    </row>
    <row r="2" spans="1:7" ht="9.75" customHeight="1">
      <c r="A2" s="221" t="str">
        <f>+'Income Statement'!A2:K2</f>
        <v>(Company No: 623239 - V)</v>
      </c>
      <c r="B2" s="221"/>
      <c r="C2" s="221"/>
      <c r="D2" s="221"/>
      <c r="E2" s="221"/>
      <c r="F2" s="221"/>
      <c r="G2" s="221"/>
    </row>
    <row r="3" spans="1:7" ht="16.5" customHeight="1">
      <c r="A3" s="221" t="s">
        <v>22</v>
      </c>
      <c r="B3" s="221"/>
      <c r="C3" s="221"/>
      <c r="D3" s="221"/>
      <c r="E3" s="221"/>
      <c r="F3" s="221"/>
      <c r="G3" s="221"/>
    </row>
    <row r="4" spans="1:7" ht="9" customHeight="1">
      <c r="A4" s="24"/>
      <c r="B4" s="24"/>
      <c r="C4" s="24"/>
      <c r="D4" s="24"/>
      <c r="E4" s="24"/>
      <c r="F4" s="39"/>
      <c r="G4" s="24"/>
    </row>
    <row r="5" spans="1:7" ht="16.5" customHeight="1">
      <c r="A5" s="219" t="s">
        <v>379</v>
      </c>
      <c r="B5" s="219"/>
      <c r="C5" s="219"/>
      <c r="D5" s="219"/>
      <c r="E5" s="219"/>
      <c r="F5" s="219"/>
      <c r="G5" s="219"/>
    </row>
    <row r="6" spans="1:7" ht="12.75" customHeight="1">
      <c r="A6" s="24"/>
      <c r="B6" s="24"/>
      <c r="C6" s="24"/>
      <c r="D6" s="24"/>
      <c r="E6" s="24"/>
      <c r="F6" s="39"/>
      <c r="G6" s="24"/>
    </row>
    <row r="7" spans="1:12" ht="16.5" customHeight="1">
      <c r="A7" s="219" t="s">
        <v>127</v>
      </c>
      <c r="B7" s="219"/>
      <c r="C7" s="219"/>
      <c r="D7" s="219"/>
      <c r="E7" s="219"/>
      <c r="F7" s="219"/>
      <c r="G7" s="219"/>
      <c r="H7" s="37"/>
      <c r="I7" s="37"/>
      <c r="J7" s="37"/>
      <c r="K7" s="37"/>
      <c r="L7" s="37"/>
    </row>
    <row r="8" spans="1:12" ht="16.5" customHeight="1">
      <c r="A8" s="219" t="s">
        <v>368</v>
      </c>
      <c r="B8" s="219"/>
      <c r="C8" s="219"/>
      <c r="D8" s="219"/>
      <c r="E8" s="219"/>
      <c r="F8" s="219"/>
      <c r="G8" s="219"/>
      <c r="H8" s="37"/>
      <c r="I8" s="37"/>
      <c r="J8" s="37"/>
      <c r="K8" s="37"/>
      <c r="L8" s="37"/>
    </row>
    <row r="9" spans="1:7" ht="16.5" customHeight="1">
      <c r="A9" s="24"/>
      <c r="B9" s="24"/>
      <c r="C9" s="24"/>
      <c r="D9" s="24"/>
      <c r="E9" s="24"/>
      <c r="F9" s="39"/>
      <c r="G9" s="24"/>
    </row>
    <row r="10" spans="1:7" ht="35.25" customHeight="1">
      <c r="A10" s="10"/>
      <c r="B10" s="13"/>
      <c r="C10" s="13"/>
      <c r="D10" s="2"/>
      <c r="E10" s="2" t="s">
        <v>380</v>
      </c>
      <c r="F10" s="2"/>
      <c r="G10" s="2" t="s">
        <v>381</v>
      </c>
    </row>
    <row r="11" spans="1:7" ht="15" customHeight="1">
      <c r="A11" s="10"/>
      <c r="B11" s="13"/>
      <c r="C11" s="13"/>
      <c r="D11" s="1"/>
      <c r="E11" s="1" t="s">
        <v>139</v>
      </c>
      <c r="F11" s="1"/>
      <c r="G11" s="1" t="s">
        <v>139</v>
      </c>
    </row>
    <row r="12" spans="1:8" ht="15" customHeight="1">
      <c r="A12" s="5" t="s">
        <v>32</v>
      </c>
      <c r="B12" s="13"/>
      <c r="C12" s="13"/>
      <c r="D12" s="1"/>
      <c r="E12" s="1"/>
      <c r="F12" s="1"/>
      <c r="G12" s="1"/>
      <c r="H12" s="17"/>
    </row>
    <row r="13" spans="1:8" ht="15" customHeight="1">
      <c r="A13" s="185" t="s">
        <v>390</v>
      </c>
      <c r="B13" s="62"/>
      <c r="C13" s="62"/>
      <c r="D13" s="1"/>
      <c r="E13" s="47">
        <v>-950</v>
      </c>
      <c r="F13" s="6"/>
      <c r="G13" s="6">
        <v>6204</v>
      </c>
      <c r="H13" s="208" t="s">
        <v>18</v>
      </c>
    </row>
    <row r="14" spans="1:7" ht="15" customHeight="1">
      <c r="A14" s="18"/>
      <c r="B14" s="13"/>
      <c r="C14" s="13"/>
      <c r="D14" s="1"/>
      <c r="E14" s="47"/>
      <c r="F14" s="6"/>
      <c r="G14" s="6"/>
    </row>
    <row r="15" spans="1:7" ht="15" customHeight="1">
      <c r="A15" s="18" t="s">
        <v>33</v>
      </c>
      <c r="B15" s="13"/>
      <c r="C15" s="13"/>
      <c r="D15" s="1"/>
      <c r="E15" s="47"/>
      <c r="F15" s="6"/>
      <c r="G15" s="6"/>
    </row>
    <row r="16" spans="1:7" ht="15" customHeight="1">
      <c r="A16" s="18"/>
      <c r="B16" s="13" t="s">
        <v>34</v>
      </c>
      <c r="C16" s="13"/>
      <c r="D16" s="1"/>
      <c r="E16" s="47">
        <v>1534</v>
      </c>
      <c r="F16" s="6"/>
      <c r="G16" s="6">
        <v>780</v>
      </c>
    </row>
    <row r="17" spans="1:7" ht="15" customHeight="1">
      <c r="A17" s="18"/>
      <c r="B17" s="13" t="s">
        <v>285</v>
      </c>
      <c r="C17" s="13"/>
      <c r="D17" s="1"/>
      <c r="E17" s="47">
        <v>0</v>
      </c>
      <c r="F17" s="6"/>
      <c r="G17" s="6">
        <v>0</v>
      </c>
    </row>
    <row r="18" spans="1:7" ht="15" customHeight="1">
      <c r="A18" s="18"/>
      <c r="B18" s="13" t="s">
        <v>134</v>
      </c>
      <c r="C18" s="13"/>
      <c r="D18" s="1"/>
      <c r="E18" s="47">
        <v>90</v>
      </c>
      <c r="F18" s="6"/>
      <c r="G18" s="6">
        <v>-2</v>
      </c>
    </row>
    <row r="19" spans="1:7" ht="15" customHeight="1">
      <c r="A19" s="18"/>
      <c r="B19" s="13" t="s">
        <v>162</v>
      </c>
      <c r="C19" s="13"/>
      <c r="D19" s="1"/>
      <c r="E19" s="47">
        <v>-77</v>
      </c>
      <c r="F19" s="6"/>
      <c r="G19" s="6">
        <v>0</v>
      </c>
    </row>
    <row r="20" spans="1:7" ht="15" customHeight="1">
      <c r="A20" s="18"/>
      <c r="B20" s="13" t="s">
        <v>280</v>
      </c>
      <c r="C20" s="13"/>
      <c r="D20" s="1"/>
      <c r="E20" s="47">
        <v>2</v>
      </c>
      <c r="F20" s="6"/>
      <c r="G20" s="6">
        <v>0</v>
      </c>
    </row>
    <row r="21" spans="1:7" ht="15" customHeight="1">
      <c r="A21" s="18"/>
      <c r="B21" s="13" t="s">
        <v>105</v>
      </c>
      <c r="C21" s="13"/>
      <c r="D21" s="1"/>
      <c r="E21" s="47">
        <v>330</v>
      </c>
      <c r="F21" s="6"/>
      <c r="G21" s="6">
        <v>233</v>
      </c>
    </row>
    <row r="22" spans="1:7" ht="15" customHeight="1">
      <c r="A22" s="18"/>
      <c r="B22" s="13" t="s">
        <v>135</v>
      </c>
      <c r="C22" s="13"/>
      <c r="D22" s="1"/>
      <c r="E22" s="47">
        <v>-233</v>
      </c>
      <c r="F22" s="6"/>
      <c r="G22" s="6">
        <v>-27</v>
      </c>
    </row>
    <row r="23" spans="1:7" ht="15" customHeight="1">
      <c r="A23" s="18"/>
      <c r="B23" s="13" t="s">
        <v>335</v>
      </c>
      <c r="C23" s="13"/>
      <c r="D23" s="1"/>
      <c r="E23" s="47">
        <v>-8</v>
      </c>
      <c r="F23" s="6"/>
      <c r="G23" s="6">
        <v>0</v>
      </c>
    </row>
    <row r="24" spans="1:7" ht="15" customHeight="1">
      <c r="A24" s="18"/>
      <c r="B24" s="13" t="s">
        <v>385</v>
      </c>
      <c r="C24" s="13"/>
      <c r="D24" s="1"/>
      <c r="E24" s="129">
        <v>80</v>
      </c>
      <c r="F24" s="6"/>
      <c r="G24" s="22">
        <v>0</v>
      </c>
    </row>
    <row r="25" spans="1:7" ht="15" customHeight="1">
      <c r="A25" s="18" t="s">
        <v>90</v>
      </c>
      <c r="B25" s="13"/>
      <c r="C25" s="13"/>
      <c r="D25" s="1"/>
      <c r="E25" s="47">
        <f>+SUM(E13:E24)</f>
        <v>768</v>
      </c>
      <c r="F25" s="6"/>
      <c r="G25" s="47">
        <f>+SUM(G13:G24)</f>
        <v>7188</v>
      </c>
    </row>
    <row r="26" spans="1:7" ht="15" customHeight="1">
      <c r="A26" s="18"/>
      <c r="B26" s="13"/>
      <c r="C26" s="13"/>
      <c r="D26" s="1"/>
      <c r="E26" s="47"/>
      <c r="F26" s="6"/>
      <c r="G26" s="6"/>
    </row>
    <row r="27" spans="1:7" ht="15" customHeight="1">
      <c r="A27" s="18" t="s">
        <v>35</v>
      </c>
      <c r="B27" s="13"/>
      <c r="C27" s="13"/>
      <c r="D27" s="1"/>
      <c r="E27" s="47"/>
      <c r="F27" s="6"/>
      <c r="G27" s="6"/>
    </row>
    <row r="28" spans="1:7" ht="15" customHeight="1">
      <c r="A28" s="18"/>
      <c r="B28" s="13" t="s">
        <v>36</v>
      </c>
      <c r="C28" s="13"/>
      <c r="D28" s="1"/>
      <c r="E28" s="6">
        <f>-2093-2464</f>
        <v>-4557</v>
      </c>
      <c r="F28" s="6"/>
      <c r="G28" s="6">
        <f>-175-4674-492</f>
        <v>-5341</v>
      </c>
    </row>
    <row r="29" spans="1:7" ht="15" customHeight="1">
      <c r="A29" s="18"/>
      <c r="B29" s="13" t="s">
        <v>37</v>
      </c>
      <c r="C29" s="13"/>
      <c r="D29" s="1"/>
      <c r="E29" s="47">
        <f>-549-705</f>
        <v>-1254</v>
      </c>
      <c r="F29" s="6"/>
      <c r="G29" s="6">
        <f>2263-708</f>
        <v>1555</v>
      </c>
    </row>
    <row r="30" spans="1:7" ht="15" customHeight="1">
      <c r="A30" s="8" t="s">
        <v>94</v>
      </c>
      <c r="B30" s="13"/>
      <c r="C30" s="13"/>
      <c r="D30" s="1"/>
      <c r="E30" s="21">
        <f>+SUM(E25:E29)</f>
        <v>-5043</v>
      </c>
      <c r="F30" s="6"/>
      <c r="G30" s="21">
        <f>+SUM(G25:G29)</f>
        <v>3402</v>
      </c>
    </row>
    <row r="31" spans="2:7" ht="15" customHeight="1">
      <c r="B31" s="13" t="s">
        <v>336</v>
      </c>
      <c r="C31" s="13"/>
      <c r="D31" s="1"/>
      <c r="E31" s="6">
        <v>0</v>
      </c>
      <c r="F31" s="6"/>
      <c r="G31" s="6">
        <v>0</v>
      </c>
    </row>
    <row r="32" spans="1:7" ht="15" customHeight="1">
      <c r="A32" s="5"/>
      <c r="B32" s="13" t="s">
        <v>10</v>
      </c>
      <c r="C32" s="13"/>
      <c r="D32" s="1"/>
      <c r="E32" s="47">
        <v>-330</v>
      </c>
      <c r="F32" s="6"/>
      <c r="G32" s="6">
        <v>-233</v>
      </c>
    </row>
    <row r="33" spans="1:7" ht="15" customHeight="1">
      <c r="A33" s="5"/>
      <c r="B33" s="13" t="s">
        <v>137</v>
      </c>
      <c r="C33" s="13"/>
      <c r="D33" s="1"/>
      <c r="E33" s="47">
        <v>-564</v>
      </c>
      <c r="F33" s="6"/>
      <c r="G33" s="47">
        <v>-218</v>
      </c>
    </row>
    <row r="34" spans="1:7" ht="15" customHeight="1">
      <c r="A34" s="5"/>
      <c r="B34" s="13" t="s">
        <v>335</v>
      </c>
      <c r="C34" s="13"/>
      <c r="D34" s="1"/>
      <c r="E34" s="47">
        <v>8</v>
      </c>
      <c r="F34" s="6"/>
      <c r="G34" s="6">
        <v>0</v>
      </c>
    </row>
    <row r="35" spans="1:7" ht="15" customHeight="1">
      <c r="A35" s="5" t="s">
        <v>184</v>
      </c>
      <c r="B35" s="13"/>
      <c r="C35" s="13"/>
      <c r="D35" s="1"/>
      <c r="E35" s="7">
        <f>+SUM(E30:E34)</f>
        <v>-5929</v>
      </c>
      <c r="F35" s="6"/>
      <c r="G35" s="7">
        <f>+SUM(G30:G34)</f>
        <v>2951</v>
      </c>
    </row>
    <row r="36" spans="1:7" ht="15" customHeight="1">
      <c r="A36" s="18"/>
      <c r="B36" s="13"/>
      <c r="C36" s="13"/>
      <c r="D36" s="1"/>
      <c r="E36" s="6"/>
      <c r="F36" s="6"/>
      <c r="G36" s="6"/>
    </row>
    <row r="37" spans="1:7" ht="15" customHeight="1">
      <c r="A37" s="5" t="s">
        <v>38</v>
      </c>
      <c r="B37" s="13"/>
      <c r="C37" s="13"/>
      <c r="D37" s="1"/>
      <c r="E37" s="6"/>
      <c r="F37" s="6"/>
      <c r="G37" s="6"/>
    </row>
    <row r="38" spans="1:7" ht="15" customHeight="1">
      <c r="A38" s="5"/>
      <c r="B38" s="13" t="s">
        <v>9</v>
      </c>
      <c r="C38" s="13"/>
      <c r="D38" s="1"/>
      <c r="E38" s="47">
        <v>-2</v>
      </c>
      <c r="F38" s="6"/>
      <c r="G38" s="6">
        <v>1017</v>
      </c>
    </row>
    <row r="39" spans="1:7" ht="15" customHeight="1">
      <c r="A39" s="5"/>
      <c r="B39" s="13" t="s">
        <v>281</v>
      </c>
      <c r="C39" s="13"/>
      <c r="D39" s="1"/>
      <c r="E39" s="47">
        <v>106</v>
      </c>
      <c r="F39" s="6"/>
      <c r="G39" s="6">
        <v>0</v>
      </c>
    </row>
    <row r="40" spans="1:7" ht="15" customHeight="1">
      <c r="A40" s="18"/>
      <c r="B40" s="13" t="s">
        <v>39</v>
      </c>
      <c r="C40" s="13"/>
      <c r="D40" s="1"/>
      <c r="E40" s="47">
        <v>-1381</v>
      </c>
      <c r="F40" s="6"/>
      <c r="G40" s="6">
        <v>-7724</v>
      </c>
    </row>
    <row r="41" spans="1:7" ht="15" customHeight="1">
      <c r="A41" s="18"/>
      <c r="B41" s="13" t="s">
        <v>369</v>
      </c>
      <c r="C41" s="13"/>
      <c r="D41" s="1"/>
      <c r="E41" s="47">
        <v>-369</v>
      </c>
      <c r="F41" s="6"/>
      <c r="G41" s="6">
        <v>-3</v>
      </c>
    </row>
    <row r="42" spans="1:7" ht="15" customHeight="1">
      <c r="A42" s="18"/>
      <c r="B42" s="13" t="s">
        <v>180</v>
      </c>
      <c r="C42" s="13"/>
      <c r="D42" s="1"/>
      <c r="E42" s="47">
        <v>-9</v>
      </c>
      <c r="F42" s="6"/>
      <c r="G42" s="6">
        <v>0</v>
      </c>
    </row>
    <row r="43" spans="1:7" ht="15" customHeight="1">
      <c r="A43" s="5"/>
      <c r="B43" s="13" t="s">
        <v>136</v>
      </c>
      <c r="C43" s="13"/>
      <c r="D43" s="1"/>
      <c r="E43" s="47">
        <v>233</v>
      </c>
      <c r="F43" s="6"/>
      <c r="G43" s="6">
        <v>27</v>
      </c>
    </row>
    <row r="44" spans="1:7" ht="15" customHeight="1">
      <c r="A44" s="5" t="s">
        <v>185</v>
      </c>
      <c r="B44" s="13"/>
      <c r="C44" s="13"/>
      <c r="D44" s="1"/>
      <c r="E44" s="7">
        <f>+SUM(E38:E43)</f>
        <v>-1422</v>
      </c>
      <c r="F44" s="6"/>
      <c r="G44" s="7">
        <f>+SUM(G38:G43)</f>
        <v>-6683</v>
      </c>
    </row>
    <row r="45" spans="1:7" ht="15" customHeight="1">
      <c r="A45" s="5"/>
      <c r="C45" s="13"/>
      <c r="D45" s="1"/>
      <c r="E45" s="6"/>
      <c r="F45" s="6"/>
      <c r="G45" s="6"/>
    </row>
    <row r="46" spans="1:7" ht="15" customHeight="1">
      <c r="A46" s="5" t="s">
        <v>155</v>
      </c>
      <c r="B46" s="13"/>
      <c r="C46" s="13"/>
      <c r="D46" s="1"/>
      <c r="E46" s="6"/>
      <c r="F46" s="6"/>
      <c r="G46" s="6"/>
    </row>
    <row r="47" spans="1:7" ht="15" customHeight="1">
      <c r="A47" s="5"/>
      <c r="B47" s="13" t="s">
        <v>160</v>
      </c>
      <c r="C47" s="13"/>
      <c r="D47" s="1"/>
      <c r="E47" s="47">
        <v>1261</v>
      </c>
      <c r="F47" s="6"/>
      <c r="G47" s="6">
        <v>499</v>
      </c>
    </row>
    <row r="48" spans="1:7" ht="15" customHeight="1">
      <c r="A48" s="5"/>
      <c r="B48" s="13" t="s">
        <v>181</v>
      </c>
      <c r="C48" s="13"/>
      <c r="D48" s="1"/>
      <c r="E48" s="6">
        <v>-323</v>
      </c>
      <c r="F48" s="6"/>
      <c r="G48" s="6">
        <v>0</v>
      </c>
    </row>
    <row r="49" spans="1:7" ht="15" customHeight="1">
      <c r="A49" s="5"/>
      <c r="B49" s="13" t="s">
        <v>370</v>
      </c>
      <c r="C49" s="13"/>
      <c r="D49" s="1"/>
      <c r="E49" s="6">
        <v>0</v>
      </c>
      <c r="F49" s="6"/>
      <c r="G49" s="6">
        <v>25088</v>
      </c>
    </row>
    <row r="50" spans="1:7" ht="15" customHeight="1">
      <c r="A50" s="5"/>
      <c r="B50" s="13" t="s">
        <v>371</v>
      </c>
      <c r="C50" s="13"/>
      <c r="D50" s="1"/>
      <c r="E50" s="47">
        <v>10</v>
      </c>
      <c r="F50" s="6"/>
      <c r="G50" s="6">
        <v>-2183</v>
      </c>
    </row>
    <row r="51" spans="1:7" ht="15" customHeight="1">
      <c r="A51" s="10"/>
      <c r="B51" s="13" t="s">
        <v>123</v>
      </c>
      <c r="C51" s="13"/>
      <c r="D51" s="1"/>
      <c r="E51" s="47">
        <v>-1979</v>
      </c>
      <c r="F51" s="6"/>
      <c r="G51" s="6">
        <v>-172</v>
      </c>
    </row>
    <row r="52" spans="1:7" ht="15" customHeight="1">
      <c r="A52" s="5" t="s">
        <v>186</v>
      </c>
      <c r="B52" s="13"/>
      <c r="C52" s="13"/>
      <c r="D52" s="1"/>
      <c r="E52" s="7">
        <f>+SUM(E47:E51)</f>
        <v>-1031</v>
      </c>
      <c r="F52" s="6"/>
      <c r="G52" s="7">
        <f>+SUM(G47:G51)</f>
        <v>23232</v>
      </c>
    </row>
    <row r="53" spans="1:7" ht="15.75" customHeight="1">
      <c r="A53" s="10"/>
      <c r="B53" s="13"/>
      <c r="C53" s="13"/>
      <c r="D53" s="1"/>
      <c r="E53" s="6"/>
      <c r="F53" s="6"/>
      <c r="G53" s="6"/>
    </row>
    <row r="54" spans="1:7" ht="15" customHeight="1">
      <c r="A54" s="5" t="s">
        <v>334</v>
      </c>
      <c r="B54" s="13"/>
      <c r="C54" s="13"/>
      <c r="D54" s="1"/>
      <c r="E54" s="9">
        <f>+E35+E44+E52</f>
        <v>-8382</v>
      </c>
      <c r="F54" s="9"/>
      <c r="G54" s="9">
        <f>+G35+G44+G52</f>
        <v>19500</v>
      </c>
    </row>
    <row r="55" spans="1:7" ht="15" customHeight="1">
      <c r="A55" s="18"/>
      <c r="B55" s="13"/>
      <c r="C55" s="13"/>
      <c r="D55" s="1"/>
      <c r="E55" s="1"/>
      <c r="F55" s="1"/>
      <c r="G55" s="19"/>
    </row>
    <row r="56" spans="1:7" ht="15" customHeight="1">
      <c r="A56" s="5" t="s">
        <v>182</v>
      </c>
      <c r="B56" s="13"/>
      <c r="C56" s="13"/>
      <c r="D56" s="1"/>
      <c r="E56" s="6">
        <v>15630</v>
      </c>
      <c r="F56" s="6"/>
      <c r="G56" s="6">
        <v>4</v>
      </c>
    </row>
    <row r="57" spans="1:7" ht="15" customHeight="1">
      <c r="A57" s="5"/>
      <c r="B57" s="13"/>
      <c r="C57" s="13"/>
      <c r="D57" s="1"/>
      <c r="E57" s="10"/>
      <c r="F57" s="10"/>
      <c r="G57" s="6"/>
    </row>
    <row r="58" spans="1:7" ht="15" customHeight="1" thickBot="1">
      <c r="A58" s="5" t="s">
        <v>183</v>
      </c>
      <c r="B58" s="13"/>
      <c r="C58" s="13"/>
      <c r="D58" s="1" t="s">
        <v>266</v>
      </c>
      <c r="E58" s="11">
        <f>+SUM(E54:E56)</f>
        <v>7248</v>
      </c>
      <c r="F58" s="9"/>
      <c r="G58" s="11">
        <f>+SUM(G54:G56)</f>
        <v>19504</v>
      </c>
    </row>
    <row r="59" spans="1:7" ht="15" customHeight="1" thickTop="1">
      <c r="A59" s="18"/>
      <c r="B59" s="13"/>
      <c r="C59" s="13"/>
      <c r="D59" s="1"/>
      <c r="E59" s="1"/>
      <c r="F59" s="1"/>
      <c r="G59" s="1"/>
    </row>
    <row r="60" spans="1:7" ht="15" customHeight="1">
      <c r="A60" s="18"/>
      <c r="B60" s="13"/>
      <c r="C60" s="13"/>
      <c r="D60" s="1"/>
      <c r="E60" s="133"/>
      <c r="F60" s="1"/>
      <c r="G60" s="1"/>
    </row>
    <row r="61" s="222" customFormat="1" ht="15" customHeight="1">
      <c r="A61" s="222" t="s">
        <v>357</v>
      </c>
    </row>
    <row r="62" spans="1:7" s="156" customFormat="1" ht="15" customHeight="1">
      <c r="A62" s="170" t="s">
        <v>18</v>
      </c>
      <c r="B62" s="222" t="s">
        <v>358</v>
      </c>
      <c r="C62" s="222"/>
      <c r="D62" s="222"/>
      <c r="E62" s="222"/>
      <c r="F62" s="222"/>
      <c r="G62" s="222"/>
    </row>
    <row r="63" s="164" customFormat="1" ht="15" customHeight="1"/>
    <row r="64" spans="1:13" ht="15" customHeight="1">
      <c r="A64" s="23"/>
      <c r="B64" s="23"/>
      <c r="C64" s="23"/>
      <c r="D64" s="23"/>
      <c r="E64" s="134"/>
      <c r="F64" s="23"/>
      <c r="G64" s="23"/>
      <c r="H64" s="43"/>
      <c r="I64" s="43"/>
      <c r="J64" s="43"/>
      <c r="K64" s="43"/>
      <c r="L64" s="43"/>
      <c r="M64" s="43"/>
    </row>
    <row r="65" spans="1:12" ht="12.75">
      <c r="A65" s="41" t="str">
        <f>'Balance Sheet'!A58:F58</f>
        <v>The above statement should be read in conjunction with the accompanying notes attached to this interim financial report as well as the </v>
      </c>
      <c r="B65" s="3"/>
      <c r="C65" s="3"/>
      <c r="D65" s="3"/>
      <c r="E65" s="3"/>
      <c r="F65" s="38"/>
      <c r="G65" s="3"/>
      <c r="H65" s="20"/>
      <c r="I65" s="3"/>
      <c r="J65" s="3"/>
      <c r="K65" s="3"/>
      <c r="L65" s="3"/>
    </row>
    <row r="66" ht="12.75">
      <c r="A66" s="40" t="str">
        <f>'Balance Sheet'!A59:F59</f>
        <v>Audited Financial Statements for the financial year ended 31 December 2005.</v>
      </c>
    </row>
    <row r="68" ht="12.75">
      <c r="C68" s="8" t="s">
        <v>25</v>
      </c>
    </row>
    <row r="305" spans="2:10" ht="12.75">
      <c r="B305" s="218"/>
      <c r="C305" s="218"/>
      <c r="D305" s="218"/>
      <c r="E305" s="218"/>
      <c r="F305" s="218"/>
      <c r="G305" s="218"/>
      <c r="H305" s="218"/>
      <c r="I305" s="218"/>
      <c r="J305" s="218"/>
    </row>
    <row r="306" spans="2:10" ht="12.75">
      <c r="B306" s="218"/>
      <c r="C306" s="218"/>
      <c r="D306" s="218"/>
      <c r="E306" s="218"/>
      <c r="F306" s="218"/>
      <c r="G306" s="218"/>
      <c r="H306" s="218"/>
      <c r="I306" s="218"/>
      <c r="J306" s="218"/>
    </row>
  </sheetData>
  <mergeCells count="9">
    <mergeCell ref="B305:J306"/>
    <mergeCell ref="A7:G7"/>
    <mergeCell ref="A1:G1"/>
    <mergeCell ref="A2:G2"/>
    <mergeCell ref="A3:G3"/>
    <mergeCell ref="A8:G8"/>
    <mergeCell ref="A5:G5"/>
    <mergeCell ref="A61:IV61"/>
    <mergeCell ref="B62:G62"/>
  </mergeCells>
  <printOptions horizontalCentered="1"/>
  <pageMargins left="1.1" right="0.68" top="0.6692913385826772" bottom="0.3937007874015748" header="0.5118110236220472" footer="0.2755905511811024"/>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M305"/>
  <sheetViews>
    <sheetView workbookViewId="0" topLeftCell="A1">
      <selection activeCell="I19" sqref="I19"/>
    </sheetView>
  </sheetViews>
  <sheetFormatPr defaultColWidth="9.33203125" defaultRowHeight="12.75"/>
  <cols>
    <col min="1" max="3" width="3.83203125" style="8" customWidth="1"/>
    <col min="4" max="4" width="25.66015625" style="8" customWidth="1"/>
    <col min="5" max="5" width="15.83203125" style="8" customWidth="1"/>
    <col min="6" max="6" width="1.83203125" style="8" customWidth="1"/>
    <col min="7" max="7" width="15.83203125" style="8" customWidth="1"/>
    <col min="8" max="8" width="1.83203125" style="8" customWidth="1"/>
    <col min="9" max="9" width="17.83203125" style="8" customWidth="1"/>
    <col min="10" max="10" width="1.83203125" style="8" customWidth="1"/>
    <col min="11" max="11" width="15.83203125" style="8" customWidth="1"/>
    <col min="12" max="12" width="1.83203125" style="8" customWidth="1"/>
    <col min="13" max="13" width="16.66015625" style="8" customWidth="1"/>
    <col min="14" max="16384" width="9.33203125" style="8" customWidth="1"/>
  </cols>
  <sheetData>
    <row r="1" spans="1:13" ht="19.5" customHeight="1">
      <c r="A1" s="220" t="str">
        <f>+'Income Statement'!A1:K1</f>
        <v>INS BIOSCIENCE BERHAD</v>
      </c>
      <c r="B1" s="220"/>
      <c r="C1" s="220"/>
      <c r="D1" s="220"/>
      <c r="E1" s="220"/>
      <c r="F1" s="220"/>
      <c r="G1" s="220"/>
      <c r="H1" s="220"/>
      <c r="I1" s="220"/>
      <c r="J1" s="220"/>
      <c r="K1" s="220"/>
      <c r="L1" s="220"/>
      <c r="M1" s="220"/>
    </row>
    <row r="2" spans="1:13" ht="13.5" customHeight="1">
      <c r="A2" s="221" t="str">
        <f>+'Income Statement'!A2:K2</f>
        <v>(Company No: 623239 - V)</v>
      </c>
      <c r="B2" s="221"/>
      <c r="C2" s="221"/>
      <c r="D2" s="221"/>
      <c r="E2" s="221"/>
      <c r="F2" s="221"/>
      <c r="G2" s="221"/>
      <c r="H2" s="221"/>
      <c r="I2" s="221"/>
      <c r="J2" s="221"/>
      <c r="K2" s="221"/>
      <c r="L2" s="221"/>
      <c r="M2" s="221"/>
    </row>
    <row r="3" spans="1:13" ht="14.25" customHeight="1">
      <c r="A3" s="221" t="s">
        <v>22</v>
      </c>
      <c r="B3" s="221"/>
      <c r="C3" s="221"/>
      <c r="D3" s="221"/>
      <c r="E3" s="221"/>
      <c r="F3" s="221"/>
      <c r="G3" s="221"/>
      <c r="H3" s="221"/>
      <c r="I3" s="221"/>
      <c r="J3" s="221"/>
      <c r="K3" s="221"/>
      <c r="L3" s="221"/>
      <c r="M3" s="221"/>
    </row>
    <row r="4" spans="1:13" ht="9.75" customHeight="1">
      <c r="A4" s="24"/>
      <c r="B4" s="24"/>
      <c r="C4" s="24"/>
      <c r="D4" s="24"/>
      <c r="E4" s="24"/>
      <c r="F4" s="24"/>
      <c r="G4" s="24"/>
      <c r="H4" s="24"/>
      <c r="I4" s="24"/>
      <c r="J4" s="24"/>
      <c r="K4" s="24"/>
      <c r="L4" s="24"/>
      <c r="M4" s="24"/>
    </row>
    <row r="5" spans="1:13" s="26" customFormat="1" ht="15" customHeight="1">
      <c r="A5" s="226" t="str">
        <f>+'Balance Sheet'!A4:F4</f>
        <v>QUARTERLY REPORT ON CONSOLIDATED RESULTS FOR THE THIRD QUARTER ENDED 30 SEPTEMBER 2006</v>
      </c>
      <c r="B5" s="226"/>
      <c r="C5" s="226"/>
      <c r="D5" s="226"/>
      <c r="E5" s="226"/>
      <c r="F5" s="226"/>
      <c r="G5" s="226"/>
      <c r="H5" s="226"/>
      <c r="I5" s="226"/>
      <c r="J5" s="226"/>
      <c r="K5" s="226"/>
      <c r="L5" s="226"/>
      <c r="M5" s="226"/>
    </row>
    <row r="6" spans="1:13" ht="10.5" customHeight="1">
      <c r="A6" s="24"/>
      <c r="B6" s="24"/>
      <c r="C6" s="24"/>
      <c r="D6" s="24"/>
      <c r="E6" s="24"/>
      <c r="F6" s="24"/>
      <c r="G6" s="24"/>
      <c r="H6" s="24"/>
      <c r="I6" s="24"/>
      <c r="J6" s="24"/>
      <c r="K6" s="24"/>
      <c r="L6" s="24"/>
      <c r="M6" s="24"/>
    </row>
    <row r="7" spans="1:13" ht="17.25" customHeight="1">
      <c r="A7" s="226" t="s">
        <v>130</v>
      </c>
      <c r="B7" s="226"/>
      <c r="C7" s="226"/>
      <c r="D7" s="226"/>
      <c r="E7" s="226"/>
      <c r="F7" s="226"/>
      <c r="G7" s="226"/>
      <c r="H7" s="226"/>
      <c r="I7" s="226"/>
      <c r="J7" s="226"/>
      <c r="K7" s="226"/>
      <c r="L7" s="226"/>
      <c r="M7" s="226"/>
    </row>
    <row r="8" spans="1:13" ht="16.5">
      <c r="A8" s="226" t="s">
        <v>366</v>
      </c>
      <c r="B8" s="226"/>
      <c r="C8" s="226"/>
      <c r="D8" s="226"/>
      <c r="E8" s="226"/>
      <c r="F8" s="226"/>
      <c r="G8" s="226"/>
      <c r="H8" s="226"/>
      <c r="I8" s="226"/>
      <c r="J8" s="226"/>
      <c r="K8" s="226"/>
      <c r="L8" s="226"/>
      <c r="M8" s="226"/>
    </row>
    <row r="9" spans="1:13" ht="12" customHeight="1">
      <c r="A9" s="25"/>
      <c r="B9" s="25"/>
      <c r="C9" s="25"/>
      <c r="D9" s="25"/>
      <c r="E9" s="25"/>
      <c r="F9" s="25"/>
      <c r="G9" s="25"/>
      <c r="H9" s="25"/>
      <c r="I9" s="25"/>
      <c r="J9" s="25"/>
      <c r="K9" s="25"/>
      <c r="L9" s="25"/>
      <c r="M9" s="25"/>
    </row>
    <row r="10" spans="1:13" ht="48" customHeight="1">
      <c r="A10" s="10"/>
      <c r="B10" s="10"/>
      <c r="C10" s="13"/>
      <c r="D10" s="13"/>
      <c r="E10" s="227" t="s">
        <v>6</v>
      </c>
      <c r="F10" s="227"/>
      <c r="G10" s="227"/>
      <c r="H10" s="2"/>
      <c r="I10" s="36" t="s">
        <v>131</v>
      </c>
      <c r="J10" s="2"/>
      <c r="K10" s="36" t="s">
        <v>89</v>
      </c>
      <c r="L10" s="2"/>
      <c r="M10" s="36" t="s">
        <v>31</v>
      </c>
    </row>
    <row r="11" spans="1:13" ht="15" customHeight="1">
      <c r="A11" s="10"/>
      <c r="B11" s="10"/>
      <c r="C11" s="13"/>
      <c r="D11" s="13"/>
      <c r="E11" s="1" t="s">
        <v>8</v>
      </c>
      <c r="F11" s="1"/>
      <c r="G11" s="1" t="s">
        <v>7</v>
      </c>
      <c r="H11" s="1"/>
      <c r="I11" s="1"/>
      <c r="J11" s="1"/>
      <c r="K11" s="1"/>
      <c r="L11" s="1"/>
      <c r="M11" s="1"/>
    </row>
    <row r="12" spans="1:13" ht="15" customHeight="1">
      <c r="A12" s="10"/>
      <c r="B12" s="10"/>
      <c r="C12" s="13"/>
      <c r="D12" s="13"/>
      <c r="E12" s="42" t="s">
        <v>161</v>
      </c>
      <c r="F12" s="1"/>
      <c r="G12" s="1" t="s">
        <v>139</v>
      </c>
      <c r="H12" s="1"/>
      <c r="I12" s="1" t="s">
        <v>139</v>
      </c>
      <c r="J12" s="1"/>
      <c r="K12" s="1" t="s">
        <v>139</v>
      </c>
      <c r="L12" s="1"/>
      <c r="M12" s="1" t="s">
        <v>139</v>
      </c>
    </row>
    <row r="13" spans="1:13" ht="15" customHeight="1">
      <c r="A13" s="10"/>
      <c r="B13" s="10"/>
      <c r="C13" s="13"/>
      <c r="D13" s="13"/>
      <c r="E13" s="42"/>
      <c r="F13" s="1"/>
      <c r="G13" s="1"/>
      <c r="H13" s="1"/>
      <c r="I13" s="1"/>
      <c r="J13" s="1"/>
      <c r="K13" s="1"/>
      <c r="L13" s="1"/>
      <c r="M13" s="1"/>
    </row>
    <row r="14" spans="1:13" ht="15" customHeight="1">
      <c r="A14" s="51" t="s">
        <v>362</v>
      </c>
      <c r="B14" s="83"/>
      <c r="C14" s="83"/>
      <c r="D14" s="83"/>
      <c r="E14" s="160" t="s">
        <v>348</v>
      </c>
      <c r="F14" s="83"/>
      <c r="G14" s="160" t="s">
        <v>349</v>
      </c>
      <c r="H14" s="160"/>
      <c r="I14" s="160">
        <v>0</v>
      </c>
      <c r="J14" s="83"/>
      <c r="K14" s="161">
        <v>-47</v>
      </c>
      <c r="L14" s="83"/>
      <c r="M14" s="160">
        <f>+K14</f>
        <v>-47</v>
      </c>
    </row>
    <row r="15" spans="1:13" ht="15" customHeight="1">
      <c r="A15" s="83"/>
      <c r="B15" s="83"/>
      <c r="C15" s="83"/>
      <c r="D15" s="83"/>
      <c r="E15" s="83"/>
      <c r="F15" s="83"/>
      <c r="G15" s="161"/>
      <c r="H15" s="161"/>
      <c r="I15" s="161"/>
      <c r="J15" s="83"/>
      <c r="K15" s="161"/>
      <c r="L15" s="83"/>
      <c r="M15" s="161"/>
    </row>
    <row r="16" spans="1:13" ht="15" customHeight="1">
      <c r="A16" s="83" t="s">
        <v>350</v>
      </c>
      <c r="B16" s="83"/>
      <c r="C16" s="83"/>
      <c r="D16" s="83"/>
      <c r="E16" s="161">
        <v>21500</v>
      </c>
      <c r="F16" s="83"/>
      <c r="G16" s="161">
        <f>21500</f>
        <v>21500</v>
      </c>
      <c r="H16" s="161"/>
      <c r="I16" s="161">
        <v>0</v>
      </c>
      <c r="J16" s="83"/>
      <c r="K16" s="161">
        <v>0</v>
      </c>
      <c r="L16" s="83"/>
      <c r="M16" s="161">
        <f>+SUM(F16:K16)</f>
        <v>21500</v>
      </c>
    </row>
    <row r="17" spans="1:13" ht="15" customHeight="1">
      <c r="A17" s="83" t="s">
        <v>351</v>
      </c>
      <c r="B17" s="83"/>
      <c r="C17" s="83"/>
      <c r="D17" s="83"/>
      <c r="E17" s="161"/>
      <c r="F17" s="83"/>
      <c r="G17" s="161"/>
      <c r="H17" s="161"/>
      <c r="I17" s="161"/>
      <c r="J17" s="83"/>
      <c r="K17" s="161"/>
      <c r="L17" s="83"/>
      <c r="M17" s="161"/>
    </row>
    <row r="18" spans="1:13" ht="12.75">
      <c r="A18" s="83"/>
      <c r="B18" s="83"/>
      <c r="C18" s="83"/>
      <c r="D18" s="83"/>
      <c r="E18" s="161"/>
      <c r="F18" s="83"/>
      <c r="G18" s="161"/>
      <c r="H18" s="161"/>
      <c r="I18" s="161"/>
      <c r="J18" s="83"/>
      <c r="K18" s="161"/>
      <c r="L18" s="83"/>
      <c r="M18" s="161"/>
    </row>
    <row r="19" spans="1:13" ht="12.75">
      <c r="A19" s="83" t="s">
        <v>352</v>
      </c>
      <c r="B19" s="83"/>
      <c r="C19" s="83"/>
      <c r="D19" s="83"/>
      <c r="E19" s="161">
        <v>193500</v>
      </c>
      <c r="F19" s="83"/>
      <c r="G19" s="161">
        <v>0</v>
      </c>
      <c r="H19" s="161"/>
      <c r="I19" s="161">
        <v>0</v>
      </c>
      <c r="J19" s="83"/>
      <c r="K19" s="161">
        <v>0</v>
      </c>
      <c r="L19" s="83"/>
      <c r="M19" s="161">
        <f>+SUM(F19:K19)</f>
        <v>0</v>
      </c>
    </row>
    <row r="20" spans="1:13" ht="12.75">
      <c r="A20" s="83" t="s">
        <v>353</v>
      </c>
      <c r="B20" s="83"/>
      <c r="C20" s="83"/>
      <c r="D20" s="83"/>
      <c r="E20" s="161"/>
      <c r="F20" s="83"/>
      <c r="G20" s="161"/>
      <c r="H20" s="161"/>
      <c r="I20" s="161"/>
      <c r="J20" s="83"/>
      <c r="K20" s="161"/>
      <c r="L20" s="83"/>
      <c r="M20" s="161"/>
    </row>
    <row r="21" spans="1:13" ht="12.75">
      <c r="A21" s="83"/>
      <c r="B21" s="83"/>
      <c r="C21" s="83"/>
      <c r="D21" s="83"/>
      <c r="E21" s="161"/>
      <c r="F21" s="83"/>
      <c r="G21" s="161"/>
      <c r="H21" s="161"/>
      <c r="I21" s="161"/>
      <c r="J21" s="83"/>
      <c r="K21" s="161"/>
      <c r="L21" s="83"/>
      <c r="M21" s="161"/>
    </row>
    <row r="22" spans="1:13" ht="12.75">
      <c r="A22" s="83" t="s">
        <v>354</v>
      </c>
      <c r="B22" s="83"/>
      <c r="C22" s="83"/>
      <c r="D22" s="83"/>
      <c r="E22" s="161">
        <v>71680</v>
      </c>
      <c r="F22" s="83"/>
      <c r="G22" s="161">
        <v>7168</v>
      </c>
      <c r="H22" s="161"/>
      <c r="I22" s="161">
        <v>17920</v>
      </c>
      <c r="J22" s="83"/>
      <c r="K22" s="161">
        <v>0</v>
      </c>
      <c r="L22" s="83"/>
      <c r="M22" s="161">
        <f>+SUM(F22:K22)</f>
        <v>25088</v>
      </c>
    </row>
    <row r="23" spans="1:13" ht="12.75">
      <c r="A23" s="83"/>
      <c r="B23" s="83"/>
      <c r="C23" s="83"/>
      <c r="D23" s="83"/>
      <c r="E23" s="161"/>
      <c r="F23" s="83"/>
      <c r="G23" s="161"/>
      <c r="H23" s="161"/>
      <c r="I23" s="161"/>
      <c r="J23" s="83"/>
      <c r="K23" s="161"/>
      <c r="L23" s="83"/>
      <c r="M23" s="161"/>
    </row>
    <row r="24" spans="1:13" ht="12.75">
      <c r="A24" s="83" t="s">
        <v>132</v>
      </c>
      <c r="B24" s="83"/>
      <c r="C24" s="83"/>
      <c r="D24" s="83"/>
      <c r="E24" s="161">
        <v>0</v>
      </c>
      <c r="F24" s="83"/>
      <c r="G24" s="161">
        <v>0</v>
      </c>
      <c r="H24" s="161"/>
      <c r="I24" s="161">
        <v>-2135</v>
      </c>
      <c r="J24" s="83"/>
      <c r="K24" s="161">
        <v>0</v>
      </c>
      <c r="L24" s="83"/>
      <c r="M24" s="161">
        <f>+SUM(F24:K24)</f>
        <v>-2135</v>
      </c>
    </row>
    <row r="25" spans="1:13" ht="12.75">
      <c r="A25" s="83"/>
      <c r="B25" s="83"/>
      <c r="C25" s="83"/>
      <c r="D25" s="83"/>
      <c r="E25" s="161"/>
      <c r="F25" s="83"/>
      <c r="G25" s="161"/>
      <c r="H25" s="161"/>
      <c r="I25" s="161"/>
      <c r="J25" s="83"/>
      <c r="K25" s="161"/>
      <c r="L25" s="83"/>
      <c r="M25" s="161"/>
    </row>
    <row r="26" spans="1:13" s="17" customFormat="1" ht="12.75">
      <c r="A26" s="83" t="s">
        <v>355</v>
      </c>
      <c r="B26" s="83"/>
      <c r="C26" s="83"/>
      <c r="D26" s="83"/>
      <c r="E26" s="161">
        <v>0</v>
      </c>
      <c r="F26" s="83"/>
      <c r="G26" s="161">
        <v>0</v>
      </c>
      <c r="H26" s="161"/>
      <c r="I26" s="161"/>
      <c r="J26" s="83"/>
      <c r="K26" s="161">
        <f>6332+1</f>
        <v>6333</v>
      </c>
      <c r="L26" s="83"/>
      <c r="M26" s="161">
        <f>+SUM(F26:K26)</f>
        <v>6333</v>
      </c>
    </row>
    <row r="27" spans="1:13" ht="12.75">
      <c r="A27" s="61"/>
      <c r="B27" s="61"/>
      <c r="C27" s="62"/>
      <c r="D27" s="62"/>
      <c r="E27" s="162"/>
      <c r="F27" s="63"/>
      <c r="G27" s="163"/>
      <c r="H27" s="63"/>
      <c r="I27" s="163"/>
      <c r="J27" s="63"/>
      <c r="K27" s="163"/>
      <c r="L27" s="63"/>
      <c r="M27" s="163"/>
    </row>
    <row r="28" spans="1:13" ht="12.75">
      <c r="A28" s="17"/>
      <c r="B28" s="83"/>
      <c r="C28" s="83"/>
      <c r="D28" s="83"/>
      <c r="E28" s="165"/>
      <c r="F28" s="83"/>
      <c r="G28" s="161"/>
      <c r="H28" s="161"/>
      <c r="I28" s="161"/>
      <c r="J28" s="166"/>
      <c r="K28" s="161"/>
      <c r="L28" s="83"/>
      <c r="M28" s="161"/>
    </row>
    <row r="29" spans="1:13" ht="12.75">
      <c r="A29" s="51" t="s">
        <v>356</v>
      </c>
      <c r="B29" s="83"/>
      <c r="C29" s="83"/>
      <c r="D29" s="83"/>
      <c r="E29" s="166"/>
      <c r="F29" s="83"/>
      <c r="G29" s="161"/>
      <c r="H29" s="161"/>
      <c r="I29" s="161"/>
      <c r="J29" s="166"/>
      <c r="K29" s="161"/>
      <c r="L29" s="83"/>
      <c r="M29" s="161"/>
    </row>
    <row r="30" spans="1:13" ht="12.75">
      <c r="A30" s="17" t="s">
        <v>133</v>
      </c>
      <c r="B30" s="17"/>
      <c r="C30" s="17"/>
      <c r="D30" s="17"/>
      <c r="E30" s="167">
        <f>SUM(E14:E26)</f>
        <v>286680</v>
      </c>
      <c r="F30" s="166"/>
      <c r="G30" s="168">
        <f>+SUM(G14:G26)</f>
        <v>28668</v>
      </c>
      <c r="H30" s="168"/>
      <c r="I30" s="168">
        <f>+SUM(I14:I26)</f>
        <v>15785</v>
      </c>
      <c r="J30" s="166"/>
      <c r="K30" s="168">
        <f>+SUM(K14:K26)</f>
        <v>6286</v>
      </c>
      <c r="L30" s="166"/>
      <c r="M30" s="168">
        <f>+SUM(M14:M26)</f>
        <v>50739</v>
      </c>
    </row>
    <row r="31" spans="1:13" ht="12.75">
      <c r="A31" s="10"/>
      <c r="B31" s="10"/>
      <c r="C31" s="13"/>
      <c r="D31" s="13"/>
      <c r="E31" s="42"/>
      <c r="F31" s="1"/>
      <c r="G31" s="1"/>
      <c r="H31" s="1"/>
      <c r="I31" s="1"/>
      <c r="J31" s="1"/>
      <c r="K31" s="1"/>
      <c r="L31" s="1"/>
      <c r="M31" s="1"/>
    </row>
    <row r="32" spans="1:13" ht="16.5">
      <c r="A32" s="83" t="s">
        <v>226</v>
      </c>
      <c r="B32" s="84"/>
      <c r="C32" s="84"/>
      <c r="D32" s="84"/>
      <c r="E32" s="44">
        <v>0</v>
      </c>
      <c r="F32" s="17"/>
      <c r="G32" s="44">
        <v>0</v>
      </c>
      <c r="H32" s="44"/>
      <c r="I32" s="44">
        <v>0</v>
      </c>
      <c r="J32" s="17"/>
      <c r="K32" s="44">
        <v>3340</v>
      </c>
      <c r="L32" s="17"/>
      <c r="M32" s="44">
        <f>+SUM(F32:K32)</f>
        <v>3340</v>
      </c>
    </row>
    <row r="33" spans="5:13" ht="12.75">
      <c r="E33" s="14"/>
      <c r="G33" s="14"/>
      <c r="H33" s="14"/>
      <c r="I33" s="14"/>
      <c r="K33" s="14"/>
      <c r="M33" s="14"/>
    </row>
    <row r="34" spans="1:13" ht="12.75">
      <c r="A34" s="8" t="s">
        <v>132</v>
      </c>
      <c r="E34" s="14">
        <v>0</v>
      </c>
      <c r="G34" s="14">
        <v>0</v>
      </c>
      <c r="H34" s="14"/>
      <c r="I34" s="44">
        <v>10</v>
      </c>
      <c r="K34" s="14">
        <v>0</v>
      </c>
      <c r="M34" s="14">
        <f>+SUM(F34:K34)</f>
        <v>10</v>
      </c>
    </row>
    <row r="35" spans="5:13" ht="12.75">
      <c r="E35" s="14"/>
      <c r="G35" s="14"/>
      <c r="H35" s="14"/>
      <c r="I35" s="14"/>
      <c r="K35" s="14"/>
      <c r="M35" s="14"/>
    </row>
    <row r="36" spans="1:13" ht="12.75">
      <c r="A36" s="8" t="s">
        <v>367</v>
      </c>
      <c r="E36" s="14">
        <v>0</v>
      </c>
      <c r="G36" s="14">
        <v>0</v>
      </c>
      <c r="H36" s="14"/>
      <c r="I36" s="14">
        <v>0</v>
      </c>
      <c r="K36" s="44">
        <f>'Income Statement'!I33</f>
        <v>-572</v>
      </c>
      <c r="L36" s="17"/>
      <c r="M36" s="44">
        <f>+SUM(F36:K36)</f>
        <v>-572</v>
      </c>
    </row>
    <row r="37" spans="5:13" ht="12.75">
      <c r="E37" s="33"/>
      <c r="G37" s="15"/>
      <c r="H37" s="27"/>
      <c r="I37" s="15"/>
      <c r="J37" s="16"/>
      <c r="K37" s="15"/>
      <c r="M37" s="15"/>
    </row>
    <row r="38" spans="1:13" ht="12.75">
      <c r="A38" t="s">
        <v>384</v>
      </c>
      <c r="E38" s="34"/>
      <c r="G38" s="14"/>
      <c r="H38" s="14"/>
      <c r="I38" s="14"/>
      <c r="J38" s="16"/>
      <c r="K38" s="14"/>
      <c r="M38" s="14"/>
    </row>
    <row r="39" spans="1:13" ht="13.5" thickBot="1">
      <c r="A39" s="8" t="s">
        <v>133</v>
      </c>
      <c r="E39" s="35">
        <f>SUM(E30:E36)</f>
        <v>286680</v>
      </c>
      <c r="G39" s="12">
        <f>+SUM(G30:G36)</f>
        <v>28668</v>
      </c>
      <c r="H39" s="27"/>
      <c r="I39" s="12">
        <f>+SUM(I30:I36)</f>
        <v>15795</v>
      </c>
      <c r="J39" s="16"/>
      <c r="K39" s="12">
        <f>SUM(K30:K36)</f>
        <v>9054</v>
      </c>
      <c r="M39" s="12">
        <f>SUM(M30:M36)</f>
        <v>53517</v>
      </c>
    </row>
    <row r="40" ht="13.5" thickTop="1"/>
    <row r="42" spans="1:5" ht="12.75">
      <c r="A42" s="83" t="s">
        <v>359</v>
      </c>
      <c r="B42" s="169" t="s">
        <v>360</v>
      </c>
      <c r="C42" s="169"/>
      <c r="D42" s="169"/>
      <c r="E42" s="17"/>
    </row>
    <row r="43" spans="1:5" ht="12.75">
      <c r="A43" s="83" t="s">
        <v>349</v>
      </c>
      <c r="B43" s="225" t="s">
        <v>361</v>
      </c>
      <c r="C43" s="225"/>
      <c r="D43" s="225"/>
      <c r="E43" s="17"/>
    </row>
    <row r="44" spans="2:4" ht="12.75">
      <c r="B44" s="28"/>
      <c r="C44" s="28"/>
      <c r="D44" s="28"/>
    </row>
    <row r="45" spans="2:4" ht="12.75">
      <c r="B45" s="28"/>
      <c r="C45" s="28"/>
      <c r="D45" s="28"/>
    </row>
    <row r="46" spans="1:13" ht="12.75">
      <c r="A46" s="23"/>
      <c r="B46" s="23"/>
      <c r="C46" s="23"/>
      <c r="D46" s="23"/>
      <c r="E46" s="23"/>
      <c r="F46" s="23"/>
      <c r="G46" s="23"/>
      <c r="H46" s="23"/>
      <c r="I46" s="23"/>
      <c r="J46" s="23"/>
      <c r="K46" s="23"/>
      <c r="L46" s="23"/>
      <c r="M46" s="23"/>
    </row>
    <row r="47" spans="1:13" ht="12.75">
      <c r="A47" s="223" t="str">
        <f>'Balance Sheet'!A58:F58</f>
        <v>The above statement should be read in conjunction with the accompanying notes attached to this interim financial report as well as the </v>
      </c>
      <c r="B47" s="223"/>
      <c r="C47" s="223"/>
      <c r="D47" s="223"/>
      <c r="E47" s="223"/>
      <c r="F47" s="223"/>
      <c r="G47" s="224"/>
      <c r="H47" s="224"/>
      <c r="I47" s="224"/>
      <c r="J47" s="224"/>
      <c r="K47" s="224"/>
      <c r="L47" s="224"/>
      <c r="M47" s="224"/>
    </row>
    <row r="48" spans="1:13" ht="12.75">
      <c r="A48" s="40" t="str">
        <f>'Balance Sheet'!A59:F59</f>
        <v>Audited Financial Statements for the financial year ended 31 December 2005.</v>
      </c>
      <c r="B48" s="40"/>
      <c r="C48" s="40"/>
      <c r="D48" s="40"/>
      <c r="E48" s="40"/>
      <c r="F48" s="40"/>
      <c r="G48" s="40"/>
      <c r="H48" s="40"/>
      <c r="I48" s="40"/>
      <c r="J48" s="40"/>
      <c r="K48" s="40"/>
      <c r="L48" s="40"/>
      <c r="M48" s="40"/>
    </row>
    <row r="49" spans="1:13" ht="12.75">
      <c r="A49" s="40"/>
      <c r="B49" s="40"/>
      <c r="C49" s="40"/>
      <c r="D49" s="40"/>
      <c r="E49" s="40"/>
      <c r="F49" s="40"/>
      <c r="G49" s="40"/>
      <c r="H49" s="40"/>
      <c r="I49" s="40"/>
      <c r="J49" s="40"/>
      <c r="K49" s="40"/>
      <c r="L49" s="40"/>
      <c r="M49" s="40"/>
    </row>
    <row r="50" spans="11:13" ht="12.75">
      <c r="K50" s="179">
        <f>+K39-'Balance Sheet'!D32</f>
        <v>0</v>
      </c>
      <c r="M50" s="179">
        <f>+M39-'Balance Sheet'!D33</f>
        <v>0</v>
      </c>
    </row>
    <row r="304" spans="2:10" ht="12.75">
      <c r="B304" s="218"/>
      <c r="C304" s="218"/>
      <c r="D304" s="218"/>
      <c r="E304" s="218"/>
      <c r="F304" s="218"/>
      <c r="G304" s="218"/>
      <c r="H304" s="218"/>
      <c r="I304" s="218"/>
      <c r="J304" s="218"/>
    </row>
    <row r="305" spans="2:10" ht="12.75">
      <c r="B305" s="218"/>
      <c r="C305" s="218"/>
      <c r="D305" s="218"/>
      <c r="E305" s="218"/>
      <c r="F305" s="218"/>
      <c r="G305" s="218"/>
      <c r="H305" s="218"/>
      <c r="I305" s="218"/>
      <c r="J305" s="218"/>
    </row>
  </sheetData>
  <mergeCells count="10">
    <mergeCell ref="A1:M1"/>
    <mergeCell ref="A2:M2"/>
    <mergeCell ref="A3:M3"/>
    <mergeCell ref="A7:M7"/>
    <mergeCell ref="A5:M5"/>
    <mergeCell ref="A47:M47"/>
    <mergeCell ref="B43:D43"/>
    <mergeCell ref="B304:J305"/>
    <mergeCell ref="A8:M8"/>
    <mergeCell ref="E10:G1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Q449"/>
  <sheetViews>
    <sheetView view="pageBreakPreview" zoomScale="75" zoomScaleNormal="95" zoomScaleSheetLayoutView="75" workbookViewId="0" topLeftCell="A1">
      <selection activeCell="B33" sqref="B33"/>
    </sheetView>
  </sheetViews>
  <sheetFormatPr defaultColWidth="9.33203125" defaultRowHeight="12.75"/>
  <cols>
    <col min="1" max="1" width="4.66015625" style="17" customWidth="1"/>
    <col min="2" max="2" width="4" style="17" customWidth="1"/>
    <col min="3" max="3" width="3.83203125" style="17" customWidth="1"/>
    <col min="4" max="4" width="22" style="17" customWidth="1"/>
    <col min="5" max="5" width="17.5" style="17" customWidth="1"/>
    <col min="6" max="6" width="13.16015625" style="17" customWidth="1"/>
    <col min="7" max="7" width="17" style="17" customWidth="1"/>
    <col min="8" max="8" width="18" style="17" customWidth="1"/>
    <col min="9" max="9" width="19.33203125" style="17" customWidth="1"/>
    <col min="10" max="10" width="30.16015625" style="17" customWidth="1"/>
    <col min="11" max="16384" width="9.33203125" style="17" customWidth="1"/>
  </cols>
  <sheetData>
    <row r="1" ht="15" customHeight="1">
      <c r="A1" s="90"/>
    </row>
    <row r="2" spans="1:2" ht="12.75">
      <c r="A2" s="29" t="s">
        <v>40</v>
      </c>
      <c r="B2" s="30" t="s">
        <v>302</v>
      </c>
    </row>
    <row r="3" spans="1:2" ht="12.75">
      <c r="A3" s="29"/>
      <c r="B3" s="30"/>
    </row>
    <row r="4" ht="12.75">
      <c r="A4" s="31"/>
    </row>
    <row r="5" spans="1:2" ht="12.75">
      <c r="A5" s="29" t="s">
        <v>41</v>
      </c>
      <c r="B5" s="30" t="s">
        <v>42</v>
      </c>
    </row>
    <row r="6" spans="1:10" ht="12.75">
      <c r="A6" s="31"/>
      <c r="B6" s="229" t="s">
        <v>293</v>
      </c>
      <c r="C6" s="229"/>
      <c r="D6" s="229"/>
      <c r="E6" s="229"/>
      <c r="F6" s="229"/>
      <c r="G6" s="229"/>
      <c r="H6" s="229"/>
      <c r="I6" s="229"/>
      <c r="J6" s="229"/>
    </row>
    <row r="7" spans="1:10" ht="12.75">
      <c r="A7" s="31"/>
      <c r="B7" s="229"/>
      <c r="C7" s="229"/>
      <c r="D7" s="229"/>
      <c r="E7" s="229"/>
      <c r="F7" s="229"/>
      <c r="G7" s="229"/>
      <c r="H7" s="229"/>
      <c r="I7" s="229"/>
      <c r="J7" s="229"/>
    </row>
    <row r="8" spans="1:10" ht="12.75">
      <c r="A8" s="31"/>
      <c r="B8" s="229"/>
      <c r="C8" s="229"/>
      <c r="D8" s="229"/>
      <c r="E8" s="229"/>
      <c r="F8" s="229"/>
      <c r="G8" s="229"/>
      <c r="H8" s="229"/>
      <c r="I8" s="229"/>
      <c r="J8" s="229"/>
    </row>
    <row r="9" spans="1:10" ht="12.75">
      <c r="A9" s="31"/>
      <c r="B9" s="50"/>
      <c r="C9" s="50"/>
      <c r="D9" s="50"/>
      <c r="E9" s="50"/>
      <c r="F9" s="50"/>
      <c r="G9" s="50"/>
      <c r="H9" s="50"/>
      <c r="I9" s="50"/>
      <c r="J9" s="50"/>
    </row>
    <row r="10" spans="1:10" ht="12.75">
      <c r="A10" s="31"/>
      <c r="B10" s="229" t="s">
        <v>305</v>
      </c>
      <c r="C10" s="229"/>
      <c r="D10" s="229"/>
      <c r="E10" s="229"/>
      <c r="F10" s="229"/>
      <c r="G10" s="229"/>
      <c r="H10" s="229"/>
      <c r="I10" s="229"/>
      <c r="J10" s="229"/>
    </row>
    <row r="11" spans="1:10" ht="12.75">
      <c r="A11" s="31"/>
      <c r="B11" s="229"/>
      <c r="C11" s="229"/>
      <c r="D11" s="229"/>
      <c r="E11" s="229"/>
      <c r="F11" s="229"/>
      <c r="G11" s="229"/>
      <c r="H11" s="229"/>
      <c r="I11" s="229"/>
      <c r="J11" s="229"/>
    </row>
    <row r="12" spans="1:10" ht="12.75">
      <c r="A12" s="31"/>
      <c r="B12" s="229"/>
      <c r="C12" s="229"/>
      <c r="D12" s="229"/>
      <c r="E12" s="229"/>
      <c r="F12" s="229"/>
      <c r="G12" s="229"/>
      <c r="H12" s="229"/>
      <c r="I12" s="229"/>
      <c r="J12" s="229"/>
    </row>
    <row r="13" spans="1:10" ht="12.75">
      <c r="A13" s="31"/>
      <c r="B13" s="229"/>
      <c r="C13" s="229"/>
      <c r="D13" s="229"/>
      <c r="E13" s="229"/>
      <c r="F13" s="229"/>
      <c r="G13" s="229"/>
      <c r="H13" s="229"/>
      <c r="I13" s="229"/>
      <c r="J13" s="229"/>
    </row>
    <row r="14" spans="1:10" ht="12.75">
      <c r="A14" s="31"/>
      <c r="B14" s="50"/>
      <c r="C14" s="50"/>
      <c r="D14" s="50"/>
      <c r="E14" s="50"/>
      <c r="F14" s="50"/>
      <c r="G14" s="50"/>
      <c r="H14" s="50"/>
      <c r="I14" s="50"/>
      <c r="J14" s="50"/>
    </row>
    <row r="15" spans="1:2" ht="12.75">
      <c r="A15" s="29" t="s">
        <v>43</v>
      </c>
      <c r="B15" s="30" t="s">
        <v>255</v>
      </c>
    </row>
    <row r="16" spans="1:10" ht="12.75">
      <c r="A16" s="29"/>
      <c r="B16" s="229" t="s">
        <v>269</v>
      </c>
      <c r="C16" s="229"/>
      <c r="D16" s="229"/>
      <c r="E16" s="229"/>
      <c r="F16" s="229"/>
      <c r="G16" s="229"/>
      <c r="H16" s="229"/>
      <c r="I16" s="229"/>
      <c r="J16" s="229"/>
    </row>
    <row r="17" spans="1:10" ht="12.75">
      <c r="A17" s="29"/>
      <c r="B17" s="229"/>
      <c r="C17" s="229"/>
      <c r="D17" s="229"/>
      <c r="E17" s="229"/>
      <c r="F17" s="229"/>
      <c r="G17" s="229"/>
      <c r="H17" s="229"/>
      <c r="I17" s="229"/>
      <c r="J17" s="229"/>
    </row>
    <row r="18" spans="1:2" ht="12.75">
      <c r="A18" s="29"/>
      <c r="B18" s="30"/>
    </row>
    <row r="19" spans="1:7" ht="12.75">
      <c r="A19" s="29"/>
      <c r="B19" s="30"/>
      <c r="D19" s="85" t="s">
        <v>233</v>
      </c>
      <c r="E19" s="85" t="s">
        <v>234</v>
      </c>
      <c r="F19" s="85"/>
      <c r="G19" s="85"/>
    </row>
    <row r="20" spans="1:7" ht="12.75">
      <c r="A20" s="29"/>
      <c r="B20" s="30"/>
      <c r="D20" s="85" t="s">
        <v>235</v>
      </c>
      <c r="E20" s="85" t="s">
        <v>236</v>
      </c>
      <c r="F20" s="85"/>
      <c r="G20" s="85"/>
    </row>
    <row r="21" spans="1:7" ht="12.75">
      <c r="A21" s="29"/>
      <c r="B21" s="30"/>
      <c r="D21" s="85" t="s">
        <v>237</v>
      </c>
      <c r="E21" s="85" t="s">
        <v>238</v>
      </c>
      <c r="F21" s="85"/>
      <c r="G21" s="85"/>
    </row>
    <row r="22" spans="1:7" ht="12.75">
      <c r="A22" s="29"/>
      <c r="B22" s="30"/>
      <c r="D22" s="85" t="s">
        <v>239</v>
      </c>
      <c r="E22" s="85" t="s">
        <v>240</v>
      </c>
      <c r="F22" s="85"/>
      <c r="G22" s="85"/>
    </row>
    <row r="23" spans="1:7" ht="12.75">
      <c r="A23" s="29"/>
      <c r="B23" s="30"/>
      <c r="D23" s="85" t="s">
        <v>241</v>
      </c>
      <c r="E23" s="85" t="s">
        <v>242</v>
      </c>
      <c r="F23" s="85"/>
      <c r="G23" s="85"/>
    </row>
    <row r="24" spans="1:7" ht="12.75">
      <c r="A24" s="29"/>
      <c r="B24" s="30"/>
      <c r="D24" s="85" t="s">
        <v>243</v>
      </c>
      <c r="E24" s="85" t="s">
        <v>244</v>
      </c>
      <c r="F24" s="85"/>
      <c r="G24" s="85"/>
    </row>
    <row r="25" spans="1:7" ht="12.75">
      <c r="A25" s="29"/>
      <c r="B25" s="30"/>
      <c r="D25" s="85" t="s">
        <v>245</v>
      </c>
      <c r="E25" s="85" t="s">
        <v>246</v>
      </c>
      <c r="F25" s="85"/>
      <c r="G25" s="85"/>
    </row>
    <row r="26" spans="1:7" ht="12.75">
      <c r="A26" s="29"/>
      <c r="B26" s="30"/>
      <c r="D26" s="85" t="s">
        <v>247</v>
      </c>
      <c r="E26" s="85" t="s">
        <v>248</v>
      </c>
      <c r="F26" s="85"/>
      <c r="G26" s="85"/>
    </row>
    <row r="27" spans="1:7" ht="12.75">
      <c r="A27" s="29"/>
      <c r="B27" s="30"/>
      <c r="D27" s="85" t="s">
        <v>249</v>
      </c>
      <c r="E27" s="85" t="s">
        <v>250</v>
      </c>
      <c r="F27" s="85"/>
      <c r="G27" s="85"/>
    </row>
    <row r="28" spans="1:7" ht="12.75">
      <c r="A28" s="29"/>
      <c r="B28" s="30"/>
      <c r="D28" s="85" t="s">
        <v>251</v>
      </c>
      <c r="E28" s="85" t="s">
        <v>252</v>
      </c>
      <c r="F28" s="85"/>
      <c r="G28" s="85"/>
    </row>
    <row r="29" spans="1:7" ht="12.75">
      <c r="A29" s="29"/>
      <c r="B29" s="30"/>
      <c r="D29" s="85" t="s">
        <v>253</v>
      </c>
      <c r="E29" s="85" t="s">
        <v>254</v>
      </c>
      <c r="F29" s="85"/>
      <c r="G29" s="85"/>
    </row>
    <row r="30" spans="1:7" ht="12.75">
      <c r="A30" s="29"/>
      <c r="B30" s="30"/>
      <c r="D30" s="85" t="s">
        <v>308</v>
      </c>
      <c r="E30" s="85" t="s">
        <v>309</v>
      </c>
      <c r="F30" s="85"/>
      <c r="G30" s="85"/>
    </row>
    <row r="31" spans="1:2" ht="12.75">
      <c r="A31" s="29"/>
      <c r="B31" s="30"/>
    </row>
    <row r="32" spans="1:2" ht="12.75">
      <c r="A32" s="31"/>
      <c r="B32" s="17" t="s">
        <v>271</v>
      </c>
    </row>
    <row r="33" spans="1:3" ht="12.75">
      <c r="A33" s="31"/>
      <c r="B33" s="52" t="s">
        <v>18</v>
      </c>
      <c r="C33" s="17" t="s">
        <v>256</v>
      </c>
    </row>
    <row r="34" spans="1:10" ht="12.75">
      <c r="A34" s="31"/>
      <c r="C34" s="236" t="s">
        <v>282</v>
      </c>
      <c r="D34" s="236"/>
      <c r="E34" s="236"/>
      <c r="F34" s="236"/>
      <c r="G34" s="236"/>
      <c r="H34" s="236"/>
      <c r="I34" s="236"/>
      <c r="J34" s="236"/>
    </row>
    <row r="35" spans="1:10" ht="12.75">
      <c r="A35" s="31"/>
      <c r="C35" s="236"/>
      <c r="D35" s="236"/>
      <c r="E35" s="236"/>
      <c r="F35" s="236"/>
      <c r="G35" s="236"/>
      <c r="H35" s="236"/>
      <c r="I35" s="236"/>
      <c r="J35" s="236"/>
    </row>
    <row r="36" spans="1:10" ht="12.75">
      <c r="A36" s="31"/>
      <c r="C36" s="236" t="s">
        <v>339</v>
      </c>
      <c r="D36" s="236"/>
      <c r="E36" s="236"/>
      <c r="F36" s="236"/>
      <c r="G36" s="236"/>
      <c r="H36" s="236"/>
      <c r="I36" s="236"/>
      <c r="J36" s="236"/>
    </row>
    <row r="37" spans="1:10" ht="12.75">
      <c r="A37" s="31"/>
      <c r="C37" s="236"/>
      <c r="D37" s="236"/>
      <c r="E37" s="236"/>
      <c r="F37" s="236"/>
      <c r="G37" s="236"/>
      <c r="H37" s="236"/>
      <c r="I37" s="236"/>
      <c r="J37" s="236"/>
    </row>
    <row r="38" spans="1:10" ht="12.75">
      <c r="A38" s="31"/>
      <c r="C38" s="236"/>
      <c r="D38" s="236"/>
      <c r="E38" s="236"/>
      <c r="F38" s="236"/>
      <c r="G38" s="236"/>
      <c r="H38" s="236"/>
      <c r="I38" s="236"/>
      <c r="J38" s="236"/>
    </row>
    <row r="39" spans="1:10" ht="12.75">
      <c r="A39" s="31"/>
      <c r="C39" s="55"/>
      <c r="D39" s="55"/>
      <c r="E39" s="55"/>
      <c r="F39" s="55"/>
      <c r="G39" s="55"/>
      <c r="H39" s="55"/>
      <c r="I39" s="55"/>
      <c r="J39" s="55"/>
    </row>
    <row r="40" spans="1:10" ht="12.75">
      <c r="A40" s="31"/>
      <c r="C40" s="55"/>
      <c r="D40" s="55"/>
      <c r="E40" s="55"/>
      <c r="F40" s="55"/>
      <c r="G40" s="55"/>
      <c r="H40" s="55"/>
      <c r="I40" s="55"/>
      <c r="J40" s="55"/>
    </row>
    <row r="41" spans="1:10" ht="12.75">
      <c r="A41" s="29" t="s">
        <v>44</v>
      </c>
      <c r="B41" s="30" t="s">
        <v>272</v>
      </c>
      <c r="C41" s="55"/>
      <c r="D41" s="55"/>
      <c r="E41" s="55"/>
      <c r="F41" s="55"/>
      <c r="G41" s="55"/>
      <c r="H41" s="55"/>
      <c r="I41" s="55"/>
      <c r="J41" s="55"/>
    </row>
    <row r="42" spans="1:10" ht="12.75">
      <c r="A42" s="31"/>
      <c r="B42" s="17" t="s">
        <v>273</v>
      </c>
      <c r="C42" s="55"/>
      <c r="D42" s="55"/>
      <c r="E42" s="55"/>
      <c r="F42" s="55"/>
      <c r="G42" s="55"/>
      <c r="H42" s="55"/>
      <c r="I42" s="55"/>
      <c r="J42" s="55"/>
    </row>
    <row r="43" spans="1:10" ht="12.75">
      <c r="A43" s="31"/>
      <c r="C43" s="55"/>
      <c r="D43" s="55"/>
      <c r="E43" s="55"/>
      <c r="G43" s="54" t="s">
        <v>262</v>
      </c>
      <c r="H43" s="54" t="s">
        <v>233</v>
      </c>
      <c r="I43" s="54" t="s">
        <v>257</v>
      </c>
      <c r="J43" s="54"/>
    </row>
    <row r="44" spans="1:11" ht="12.75">
      <c r="A44" s="31"/>
      <c r="C44" s="55"/>
      <c r="D44" s="55"/>
      <c r="E44" s="55"/>
      <c r="G44" s="54" t="s">
        <v>260</v>
      </c>
      <c r="H44" s="54" t="s">
        <v>263</v>
      </c>
      <c r="I44" s="54" t="s">
        <v>260</v>
      </c>
      <c r="K44" s="54"/>
    </row>
    <row r="45" spans="1:11" ht="12.75">
      <c r="A45" s="31"/>
      <c r="B45" s="30" t="s">
        <v>258</v>
      </c>
      <c r="C45" s="55"/>
      <c r="D45" s="55"/>
      <c r="E45" s="55"/>
      <c r="G45" s="54" t="s">
        <v>139</v>
      </c>
      <c r="H45" s="54" t="s">
        <v>139</v>
      </c>
      <c r="I45" s="54" t="s">
        <v>139</v>
      </c>
      <c r="J45" s="54"/>
      <c r="K45" s="54"/>
    </row>
    <row r="46" spans="1:11" ht="12.75">
      <c r="A46" s="31"/>
      <c r="B46" s="30" t="s">
        <v>261</v>
      </c>
      <c r="C46" s="55"/>
      <c r="D46" s="55"/>
      <c r="E46" s="55"/>
      <c r="G46" s="55"/>
      <c r="H46" s="55"/>
      <c r="I46" s="55"/>
      <c r="K46" s="55"/>
    </row>
    <row r="47" spans="1:11" ht="12.75">
      <c r="A47" s="31"/>
      <c r="B47" s="17" t="s">
        <v>259</v>
      </c>
      <c r="C47" s="55"/>
      <c r="D47" s="55"/>
      <c r="E47" s="55"/>
      <c r="G47" s="86">
        <v>304</v>
      </c>
      <c r="H47" s="86">
        <v>3340</v>
      </c>
      <c r="I47" s="56">
        <f>H47+G47</f>
        <v>3644</v>
      </c>
      <c r="J47" s="44"/>
      <c r="K47" s="56"/>
    </row>
    <row r="48" spans="1:10" ht="12.75">
      <c r="A48" s="31"/>
      <c r="B48" s="17" t="s">
        <v>274</v>
      </c>
      <c r="C48" s="55"/>
      <c r="D48" s="55"/>
      <c r="E48" s="55"/>
      <c r="G48" s="87">
        <v>6286</v>
      </c>
      <c r="H48" s="87">
        <v>3340</v>
      </c>
      <c r="I48" s="87">
        <f>H48+G48</f>
        <v>9626</v>
      </c>
      <c r="J48" s="55"/>
    </row>
    <row r="49" spans="1:10" ht="12.75">
      <c r="A49" s="31"/>
      <c r="C49" s="55"/>
      <c r="D49" s="55"/>
      <c r="E49" s="55"/>
      <c r="F49" s="87"/>
      <c r="G49" s="88"/>
      <c r="H49" s="87"/>
      <c r="I49" s="87"/>
      <c r="J49" s="55"/>
    </row>
    <row r="50" spans="1:10" ht="12.75">
      <c r="A50" s="31"/>
      <c r="C50" s="55"/>
      <c r="D50" s="55"/>
      <c r="E50" s="55"/>
      <c r="F50" s="87"/>
      <c r="G50" s="88"/>
      <c r="H50" s="87"/>
      <c r="I50" s="87"/>
      <c r="J50" s="55"/>
    </row>
    <row r="51" spans="1:9" ht="12.75">
      <c r="A51" s="29" t="s">
        <v>46</v>
      </c>
      <c r="B51" s="30" t="s">
        <v>95</v>
      </c>
      <c r="I51" s="91"/>
    </row>
    <row r="52" spans="1:2" ht="12.75">
      <c r="A52" s="31"/>
      <c r="B52" s="17" t="s">
        <v>303</v>
      </c>
    </row>
    <row r="53" ht="12.75">
      <c r="A53" s="31"/>
    </row>
    <row r="54" ht="12.75">
      <c r="A54" s="31"/>
    </row>
    <row r="55" spans="1:2" ht="12.75">
      <c r="A55" s="29" t="s">
        <v>48</v>
      </c>
      <c r="B55" s="30" t="s">
        <v>45</v>
      </c>
    </row>
    <row r="56" spans="1:2" ht="12.75">
      <c r="A56" s="31"/>
      <c r="B56" s="17" t="s">
        <v>298</v>
      </c>
    </row>
    <row r="57" ht="12.75">
      <c r="A57" s="31"/>
    </row>
    <row r="58" ht="12.75">
      <c r="A58" s="31"/>
    </row>
    <row r="59" spans="1:2" ht="12.75">
      <c r="A59" s="29" t="s">
        <v>50</v>
      </c>
      <c r="B59" s="30" t="s">
        <v>47</v>
      </c>
    </row>
    <row r="60" spans="1:10" ht="12.75">
      <c r="A60" s="31"/>
      <c r="B60" s="236" t="s">
        <v>270</v>
      </c>
      <c r="C60" s="236"/>
      <c r="D60" s="236"/>
      <c r="E60" s="236"/>
      <c r="F60" s="236"/>
      <c r="G60" s="236"/>
      <c r="H60" s="236"/>
      <c r="I60" s="236"/>
      <c r="J60" s="236"/>
    </row>
    <row r="61" spans="1:10" ht="12.75">
      <c r="A61" s="31"/>
      <c r="B61" s="236"/>
      <c r="C61" s="236"/>
      <c r="D61" s="236"/>
      <c r="E61" s="236"/>
      <c r="F61" s="236"/>
      <c r="G61" s="236"/>
      <c r="H61" s="236"/>
      <c r="I61" s="236"/>
      <c r="J61" s="236"/>
    </row>
    <row r="62" spans="1:10" ht="12.75">
      <c r="A62" s="31"/>
      <c r="B62" s="55"/>
      <c r="C62" s="55"/>
      <c r="D62" s="55"/>
      <c r="E62" s="55"/>
      <c r="F62" s="55"/>
      <c r="G62" s="55"/>
      <c r="H62" s="55"/>
      <c r="I62" s="55"/>
      <c r="J62" s="55"/>
    </row>
    <row r="63" spans="1:10" ht="12.75">
      <c r="A63" s="31"/>
      <c r="B63" s="55"/>
      <c r="C63" s="55"/>
      <c r="D63" s="55"/>
      <c r="E63" s="55"/>
      <c r="F63" s="55"/>
      <c r="G63" s="55"/>
      <c r="H63" s="55"/>
      <c r="I63" s="55"/>
      <c r="J63" s="55"/>
    </row>
    <row r="64" spans="1:2" ht="12.75">
      <c r="A64" s="29" t="s">
        <v>52</v>
      </c>
      <c r="B64" s="30" t="s">
        <v>49</v>
      </c>
    </row>
    <row r="65" spans="1:10" ht="12.75">
      <c r="A65" s="31"/>
      <c r="B65" s="234" t="s">
        <v>300</v>
      </c>
      <c r="C65" s="234"/>
      <c r="D65" s="234"/>
      <c r="E65" s="234"/>
      <c r="F65" s="234"/>
      <c r="G65" s="234"/>
      <c r="H65" s="234"/>
      <c r="I65" s="234"/>
      <c r="J65" s="234"/>
    </row>
    <row r="66" spans="1:10" ht="12.75">
      <c r="A66" s="31"/>
      <c r="B66" s="92"/>
      <c r="C66" s="92"/>
      <c r="D66" s="92"/>
      <c r="E66" s="92"/>
      <c r="F66" s="92"/>
      <c r="G66" s="92"/>
      <c r="H66" s="92"/>
      <c r="I66" s="92"/>
      <c r="J66" s="92"/>
    </row>
    <row r="67" spans="1:10" ht="12.75">
      <c r="A67" s="31"/>
      <c r="B67" s="92"/>
      <c r="C67" s="92"/>
      <c r="D67" s="92"/>
      <c r="E67" s="92"/>
      <c r="F67" s="92"/>
      <c r="G67" s="92"/>
      <c r="H67" s="92"/>
      <c r="I67" s="92"/>
      <c r="J67" s="92"/>
    </row>
    <row r="68" spans="1:10" ht="12.75">
      <c r="A68" s="31"/>
      <c r="B68" s="92"/>
      <c r="C68" s="92"/>
      <c r="D68" s="92"/>
      <c r="E68" s="92"/>
      <c r="F68" s="92"/>
      <c r="G68" s="92"/>
      <c r="H68" s="92"/>
      <c r="I68" s="92"/>
      <c r="J68" s="92"/>
    </row>
    <row r="69" spans="1:2" ht="12.75">
      <c r="A69" s="29" t="s">
        <v>54</v>
      </c>
      <c r="B69" s="30" t="s">
        <v>51</v>
      </c>
    </row>
    <row r="70" spans="1:10" ht="12.75">
      <c r="A70" s="31"/>
      <c r="B70" s="235" t="s">
        <v>163</v>
      </c>
      <c r="C70" s="235"/>
      <c r="D70" s="235"/>
      <c r="E70" s="235"/>
      <c r="F70" s="235"/>
      <c r="G70" s="235"/>
      <c r="H70" s="235"/>
      <c r="I70" s="235"/>
      <c r="J70" s="235"/>
    </row>
    <row r="71" spans="1:10" ht="12.75">
      <c r="A71" s="31"/>
      <c r="B71" s="235"/>
      <c r="C71" s="235"/>
      <c r="D71" s="235"/>
      <c r="E71" s="235"/>
      <c r="F71" s="235"/>
      <c r="G71" s="235"/>
      <c r="H71" s="235"/>
      <c r="I71" s="235"/>
      <c r="J71" s="235"/>
    </row>
    <row r="72" spans="1:10" ht="12.75">
      <c r="A72" s="31"/>
      <c r="B72" s="93"/>
      <c r="C72" s="93"/>
      <c r="D72" s="93"/>
      <c r="E72" s="93"/>
      <c r="F72" s="93"/>
      <c r="G72" s="93"/>
      <c r="H72" s="93"/>
      <c r="I72" s="93"/>
      <c r="J72" s="93"/>
    </row>
    <row r="73" spans="1:10" ht="12.75">
      <c r="A73" s="31"/>
      <c r="B73" s="50"/>
      <c r="C73" s="50"/>
      <c r="D73" s="50"/>
      <c r="E73" s="50"/>
      <c r="F73" s="50"/>
      <c r="G73" s="50"/>
      <c r="H73" s="50"/>
      <c r="I73" s="50"/>
      <c r="J73" s="50"/>
    </row>
    <row r="74" spans="1:2" ht="12.75">
      <c r="A74" s="29" t="s">
        <v>56</v>
      </c>
      <c r="B74" s="30" t="s">
        <v>53</v>
      </c>
    </row>
    <row r="75" spans="1:10" ht="12.75">
      <c r="A75" s="29"/>
      <c r="B75" s="32" t="s">
        <v>14</v>
      </c>
      <c r="C75" s="32"/>
      <c r="D75" s="32"/>
      <c r="E75" s="32"/>
      <c r="F75" s="32"/>
      <c r="G75" s="32"/>
      <c r="H75" s="32"/>
      <c r="I75" s="32"/>
      <c r="J75" s="32"/>
    </row>
    <row r="76" spans="1:10" ht="12.75">
      <c r="A76" s="29"/>
      <c r="B76" s="32"/>
      <c r="C76" s="32"/>
      <c r="D76" s="32"/>
      <c r="E76" s="32"/>
      <c r="F76" s="32"/>
      <c r="G76" s="32"/>
      <c r="H76" s="32"/>
      <c r="I76" s="32"/>
      <c r="J76" s="32"/>
    </row>
    <row r="77" spans="1:10" ht="12.75">
      <c r="A77" s="29"/>
      <c r="B77" s="32"/>
      <c r="C77" s="32"/>
      <c r="D77" s="32"/>
      <c r="E77" s="32"/>
      <c r="F77" s="32"/>
      <c r="G77" s="32"/>
      <c r="H77" s="32"/>
      <c r="I77" s="32"/>
      <c r="J77" s="32"/>
    </row>
    <row r="78" spans="1:2" ht="12.75">
      <c r="A78" s="29" t="s">
        <v>57</v>
      </c>
      <c r="B78" s="30" t="s">
        <v>55</v>
      </c>
    </row>
    <row r="79" spans="1:10" ht="12.75">
      <c r="A79" s="31"/>
      <c r="B79" s="32" t="s">
        <v>372</v>
      </c>
      <c r="C79" s="32"/>
      <c r="D79" s="32"/>
      <c r="E79" s="32"/>
      <c r="F79" s="32"/>
      <c r="G79" s="32"/>
      <c r="H79" s="32"/>
      <c r="I79" s="32"/>
      <c r="J79" s="32"/>
    </row>
    <row r="80" spans="1:10" ht="12.75">
      <c r="A80" s="31"/>
      <c r="B80" s="32"/>
      <c r="C80" s="32"/>
      <c r="D80" s="32"/>
      <c r="E80" s="32"/>
      <c r="F80" s="32"/>
      <c r="G80" s="32"/>
      <c r="H80" s="32"/>
      <c r="I80" s="32"/>
      <c r="J80" s="32"/>
    </row>
    <row r="81" spans="1:10" ht="51">
      <c r="A81" s="31"/>
      <c r="B81" s="32"/>
      <c r="C81" s="32"/>
      <c r="D81" s="32"/>
      <c r="E81" s="48" t="s">
        <v>190</v>
      </c>
      <c r="F81" s="54" t="s">
        <v>191</v>
      </c>
      <c r="G81" s="48" t="s">
        <v>192</v>
      </c>
      <c r="H81" s="48" t="s">
        <v>195</v>
      </c>
      <c r="I81" s="94" t="s">
        <v>196</v>
      </c>
      <c r="J81" s="95"/>
    </row>
    <row r="82" spans="1:10" ht="12.75">
      <c r="A82" s="31"/>
      <c r="B82" s="32"/>
      <c r="C82" s="32"/>
      <c r="D82" s="32"/>
      <c r="E82" s="48" t="s">
        <v>12</v>
      </c>
      <c r="F82" s="48" t="s">
        <v>139</v>
      </c>
      <c r="G82" s="48" t="s">
        <v>139</v>
      </c>
      <c r="H82" s="48" t="s">
        <v>139</v>
      </c>
      <c r="I82" s="48" t="s">
        <v>139</v>
      </c>
      <c r="J82" s="97"/>
    </row>
    <row r="83" spans="1:10" ht="12.75">
      <c r="A83" s="31"/>
      <c r="B83" s="32"/>
      <c r="C83" s="32"/>
      <c r="D83" s="51" t="s">
        <v>118</v>
      </c>
      <c r="E83" s="44"/>
      <c r="F83" s="98"/>
      <c r="G83" s="44"/>
      <c r="H83" s="99"/>
      <c r="I83" s="70"/>
      <c r="J83" s="100"/>
    </row>
    <row r="84" spans="1:10" ht="12.75">
      <c r="A84" s="31"/>
      <c r="B84" s="32"/>
      <c r="C84" s="32"/>
      <c r="D84" s="51" t="s">
        <v>194</v>
      </c>
      <c r="E84" s="44">
        <v>2987</v>
      </c>
      <c r="F84" s="101">
        <v>16484</v>
      </c>
      <c r="G84" s="44">
        <v>0</v>
      </c>
      <c r="H84" s="101">
        <v>0</v>
      </c>
      <c r="I84" s="70">
        <f>SUM(E84:H84)</f>
        <v>19471</v>
      </c>
      <c r="J84" s="100"/>
    </row>
    <row r="85" spans="1:10" ht="12.75">
      <c r="A85" s="31"/>
      <c r="B85" s="32"/>
      <c r="C85" s="32"/>
      <c r="D85" s="51" t="s">
        <v>193</v>
      </c>
      <c r="E85" s="44">
        <v>4823</v>
      </c>
      <c r="F85" s="102">
        <v>0</v>
      </c>
      <c r="G85" s="44">
        <v>0</v>
      </c>
      <c r="H85" s="101">
        <f>-E85</f>
        <v>-4823</v>
      </c>
      <c r="I85" s="70">
        <f>SUM(E85:H85)</f>
        <v>0</v>
      </c>
      <c r="J85" s="100"/>
    </row>
    <row r="86" spans="1:10" ht="13.5" thickBot="1">
      <c r="A86" s="31"/>
      <c r="B86" s="32"/>
      <c r="C86" s="32"/>
      <c r="D86" s="51"/>
      <c r="E86" s="103">
        <f>SUM(E84:E85)</f>
        <v>7810</v>
      </c>
      <c r="F86" s="103">
        <f>SUM(F84:F85)</f>
        <v>16484</v>
      </c>
      <c r="G86" s="103">
        <f>SUM(G84:G85)</f>
        <v>0</v>
      </c>
      <c r="H86" s="103">
        <f>SUM(H84:H85)</f>
        <v>-4823</v>
      </c>
      <c r="I86" s="103">
        <f>SUM(I84:I85)</f>
        <v>19471</v>
      </c>
      <c r="J86" s="100"/>
    </row>
    <row r="87" spans="1:10" ht="13.5" thickTop="1">
      <c r="A87" s="31"/>
      <c r="B87" s="32"/>
      <c r="C87" s="32"/>
      <c r="D87" s="51"/>
      <c r="E87" s="44"/>
      <c r="F87" s="98"/>
      <c r="G87" s="44"/>
      <c r="H87" s="99"/>
      <c r="I87" s="70"/>
      <c r="J87" s="100"/>
    </row>
    <row r="88" spans="1:10" ht="12.75">
      <c r="A88" s="31"/>
      <c r="B88" s="32"/>
      <c r="C88" s="32"/>
      <c r="D88" s="51" t="s">
        <v>197</v>
      </c>
      <c r="E88" s="44"/>
      <c r="F88" s="98"/>
      <c r="G88" s="44"/>
      <c r="H88" s="99"/>
      <c r="I88" s="70"/>
      <c r="J88" s="100"/>
    </row>
    <row r="89" spans="1:10" ht="12.75">
      <c r="A89" s="31"/>
      <c r="B89" s="32"/>
      <c r="C89" s="32"/>
      <c r="D89" s="51" t="s">
        <v>198</v>
      </c>
      <c r="E89" s="53">
        <v>2270</v>
      </c>
      <c r="F89" s="104">
        <v>-2470</v>
      </c>
      <c r="G89" s="53">
        <v>-495</v>
      </c>
      <c r="H89" s="99"/>
      <c r="I89" s="70">
        <f>SUM(E89:H89)</f>
        <v>-695</v>
      </c>
      <c r="J89" s="100"/>
    </row>
    <row r="90" spans="1:10" ht="12.75">
      <c r="A90" s="31"/>
      <c r="B90" s="32"/>
      <c r="C90" s="32"/>
      <c r="D90" s="51"/>
      <c r="E90" s="44"/>
      <c r="F90" s="98"/>
      <c r="G90" s="44"/>
      <c r="H90" s="99"/>
      <c r="I90" s="70"/>
      <c r="J90" s="100"/>
    </row>
    <row r="91" spans="1:10" ht="12.75">
      <c r="A91" s="31"/>
      <c r="B91" s="32"/>
      <c r="C91" s="32"/>
      <c r="D91" s="51" t="s">
        <v>199</v>
      </c>
      <c r="E91" s="44"/>
      <c r="F91" s="98"/>
      <c r="G91" s="44"/>
      <c r="H91" s="99"/>
      <c r="I91" s="70"/>
      <c r="J91" s="100"/>
    </row>
    <row r="92" spans="1:10" ht="12.75">
      <c r="A92" s="31"/>
      <c r="B92" s="32"/>
      <c r="C92" s="32"/>
      <c r="D92" s="32" t="s">
        <v>200</v>
      </c>
      <c r="E92" s="70"/>
      <c r="F92" s="98"/>
      <c r="G92" s="70"/>
      <c r="H92" s="99"/>
      <c r="I92" s="70">
        <v>-2</v>
      </c>
      <c r="J92" s="100"/>
    </row>
    <row r="93" spans="1:10" ht="12.75">
      <c r="A93" s="31"/>
      <c r="B93" s="32"/>
      <c r="C93" s="32"/>
      <c r="D93" s="32" t="s">
        <v>201</v>
      </c>
      <c r="E93" s="70"/>
      <c r="F93" s="99"/>
      <c r="G93" s="70"/>
      <c r="H93" s="99"/>
      <c r="I93" s="70">
        <v>-439</v>
      </c>
      <c r="J93" s="100"/>
    </row>
    <row r="94" spans="1:10" ht="12.75">
      <c r="A94" s="31"/>
      <c r="B94" s="32"/>
      <c r="C94" s="32"/>
      <c r="D94" s="32" t="s">
        <v>135</v>
      </c>
      <c r="E94" s="32"/>
      <c r="F94" s="32"/>
      <c r="G94" s="32"/>
      <c r="H94" s="32"/>
      <c r="I94" s="105">
        <v>186</v>
      </c>
      <c r="J94" s="32"/>
    </row>
    <row r="95" spans="1:10" ht="12.75">
      <c r="A95" s="31"/>
      <c r="B95" s="32"/>
      <c r="C95" s="32"/>
      <c r="D95" s="32" t="s">
        <v>396</v>
      </c>
      <c r="E95" s="32"/>
      <c r="F95" s="32"/>
      <c r="G95" s="32"/>
      <c r="H95" s="32"/>
      <c r="I95" s="106">
        <f>SUM(I89:I94)</f>
        <v>-950</v>
      </c>
      <c r="J95" s="32"/>
    </row>
    <row r="96" spans="1:10" ht="12.75">
      <c r="A96" s="31"/>
      <c r="B96" s="32"/>
      <c r="C96" s="32"/>
      <c r="D96" s="32" t="s">
        <v>20</v>
      </c>
      <c r="E96" s="32"/>
      <c r="F96" s="32"/>
      <c r="G96" s="32"/>
      <c r="H96" s="32"/>
      <c r="I96" s="49">
        <v>378</v>
      </c>
      <c r="J96" s="32"/>
    </row>
    <row r="97" spans="1:10" ht="13.5" thickBot="1">
      <c r="A97" s="31"/>
      <c r="B97" s="32"/>
      <c r="C97" s="32"/>
      <c r="D97" s="32" t="s">
        <v>397</v>
      </c>
      <c r="E97" s="32"/>
      <c r="F97" s="32"/>
      <c r="G97" s="32"/>
      <c r="H97" s="32"/>
      <c r="I97" s="107">
        <f>SUM(I95:I96)</f>
        <v>-572</v>
      </c>
      <c r="J97" s="32"/>
    </row>
    <row r="98" spans="1:10" ht="13.5" thickTop="1">
      <c r="A98" s="31"/>
      <c r="B98" s="32"/>
      <c r="C98" s="32"/>
      <c r="D98" s="32"/>
      <c r="E98" s="32"/>
      <c r="F98" s="32"/>
      <c r="G98" s="32"/>
      <c r="H98" s="32"/>
      <c r="I98" s="32"/>
      <c r="J98" s="32"/>
    </row>
    <row r="99" spans="1:10" ht="51">
      <c r="A99" s="31"/>
      <c r="B99" s="32"/>
      <c r="C99" s="32"/>
      <c r="D99" s="32"/>
      <c r="E99" s="48" t="s">
        <v>190</v>
      </c>
      <c r="F99" s="54" t="s">
        <v>191</v>
      </c>
      <c r="G99" s="48" t="s">
        <v>192</v>
      </c>
      <c r="H99" s="48" t="s">
        <v>195</v>
      </c>
      <c r="I99" s="94" t="s">
        <v>196</v>
      </c>
      <c r="J99" s="32"/>
    </row>
    <row r="100" spans="1:10" ht="12.75">
      <c r="A100" s="31"/>
      <c r="B100" s="32"/>
      <c r="C100" s="32"/>
      <c r="D100" s="32"/>
      <c r="E100" s="48" t="s">
        <v>12</v>
      </c>
      <c r="F100" s="48" t="s">
        <v>139</v>
      </c>
      <c r="G100" s="48" t="s">
        <v>139</v>
      </c>
      <c r="H100" s="48" t="s">
        <v>139</v>
      </c>
      <c r="I100" s="48" t="s">
        <v>139</v>
      </c>
      <c r="J100" s="32"/>
    </row>
    <row r="101" spans="1:10" ht="12.75">
      <c r="A101" s="31"/>
      <c r="B101" s="32"/>
      <c r="C101" s="32"/>
      <c r="D101" s="51" t="s">
        <v>202</v>
      </c>
      <c r="E101" s="44"/>
      <c r="F101" s="98"/>
      <c r="G101" s="44"/>
      <c r="H101" s="99"/>
      <c r="I101" s="70"/>
      <c r="J101" s="32"/>
    </row>
    <row r="102" spans="1:10" ht="12.75">
      <c r="A102" s="31"/>
      <c r="B102" s="32"/>
      <c r="C102" s="32"/>
      <c r="D102" s="51" t="s">
        <v>203</v>
      </c>
      <c r="E102" s="53">
        <v>32891</v>
      </c>
      <c r="F102" s="108">
        <v>32257</v>
      </c>
      <c r="G102" s="53">
        <v>23856</v>
      </c>
      <c r="H102" s="108">
        <v>-25052</v>
      </c>
      <c r="I102" s="70">
        <f>SUM(E102:H102)</f>
        <v>63952</v>
      </c>
      <c r="J102" s="32"/>
    </row>
    <row r="103" spans="1:10" ht="12.75">
      <c r="A103" s="31"/>
      <c r="B103" s="32"/>
      <c r="C103" s="32"/>
      <c r="D103" s="51" t="s">
        <v>199</v>
      </c>
      <c r="E103" s="70"/>
      <c r="F103" s="109"/>
      <c r="G103" s="70"/>
      <c r="H103" s="110"/>
      <c r="I103" s="70"/>
      <c r="J103" s="32"/>
    </row>
    <row r="104" spans="1:10" ht="12.75">
      <c r="A104" s="31"/>
      <c r="B104" s="32"/>
      <c r="C104" s="32"/>
      <c r="D104" s="51" t="s">
        <v>204</v>
      </c>
      <c r="E104" s="70"/>
      <c r="F104" s="70"/>
      <c r="G104" s="70"/>
      <c r="H104" s="70"/>
      <c r="I104" s="70">
        <v>4578</v>
      </c>
      <c r="J104" s="32"/>
    </row>
    <row r="105" spans="1:10" ht="13.5" thickBot="1">
      <c r="A105" s="31"/>
      <c r="B105" s="32"/>
      <c r="C105" s="32"/>
      <c r="D105" s="51" t="s">
        <v>205</v>
      </c>
      <c r="E105" s="44"/>
      <c r="F105" s="98"/>
      <c r="G105" s="44"/>
      <c r="H105" s="99"/>
      <c r="I105" s="103">
        <f>SUM(I102:I104)</f>
        <v>68530</v>
      </c>
      <c r="J105" s="106"/>
    </row>
    <row r="106" spans="1:10" ht="13.5" thickTop="1">
      <c r="A106" s="31"/>
      <c r="B106" s="32"/>
      <c r="C106" s="32"/>
      <c r="D106" s="51"/>
      <c r="E106" s="44"/>
      <c r="F106" s="98"/>
      <c r="G106" s="44"/>
      <c r="H106" s="99"/>
      <c r="I106" s="70"/>
      <c r="J106" s="106"/>
    </row>
    <row r="107" spans="1:10" ht="12.75">
      <c r="A107" s="31"/>
      <c r="B107" s="32"/>
      <c r="C107" s="32"/>
      <c r="D107" s="51" t="s">
        <v>206</v>
      </c>
      <c r="E107" s="53">
        <v>13603</v>
      </c>
      <c r="F107" s="108">
        <v>18991</v>
      </c>
      <c r="G107" s="53">
        <f>45+3</f>
        <v>48</v>
      </c>
      <c r="H107" s="108">
        <v>-25054</v>
      </c>
      <c r="I107" s="70">
        <f>SUM(E107:H107)</f>
        <v>7588</v>
      </c>
      <c r="J107" s="32"/>
    </row>
    <row r="108" spans="1:10" ht="12.75">
      <c r="A108" s="31"/>
      <c r="B108" s="32"/>
      <c r="C108" s="32"/>
      <c r="D108" s="51" t="s">
        <v>199</v>
      </c>
      <c r="E108" s="70"/>
      <c r="F108" s="109"/>
      <c r="G108" s="70"/>
      <c r="H108" s="110"/>
      <c r="I108" s="70"/>
      <c r="J108" s="32"/>
    </row>
    <row r="109" spans="1:10" ht="12.75">
      <c r="A109" s="31"/>
      <c r="B109" s="32"/>
      <c r="C109" s="32"/>
      <c r="D109" s="51" t="s">
        <v>207</v>
      </c>
      <c r="E109" s="70"/>
      <c r="F109" s="70"/>
      <c r="G109" s="70"/>
      <c r="H109" s="70"/>
      <c r="I109" s="70">
        <v>7425</v>
      </c>
      <c r="J109" s="32"/>
    </row>
    <row r="110" spans="1:10" ht="13.5" thickBot="1">
      <c r="A110" s="31"/>
      <c r="B110" s="32"/>
      <c r="C110" s="32"/>
      <c r="D110" s="51" t="s">
        <v>208</v>
      </c>
      <c r="E110" s="44"/>
      <c r="F110" s="98"/>
      <c r="G110" s="44"/>
      <c r="H110" s="99"/>
      <c r="I110" s="103">
        <f>SUM(I107:I109)</f>
        <v>15013</v>
      </c>
      <c r="J110" s="32"/>
    </row>
    <row r="111" spans="1:10" ht="13.5" thickTop="1">
      <c r="A111" s="31"/>
      <c r="B111" s="32"/>
      <c r="C111" s="32"/>
      <c r="D111" s="32"/>
      <c r="E111" s="70"/>
      <c r="F111" s="98"/>
      <c r="G111" s="70"/>
      <c r="H111" s="99"/>
      <c r="I111" s="70"/>
      <c r="J111" s="32"/>
    </row>
    <row r="112" spans="1:10" ht="12.75">
      <c r="A112" s="31"/>
      <c r="B112" s="32"/>
      <c r="C112" s="32"/>
      <c r="D112" s="32" t="s">
        <v>209</v>
      </c>
      <c r="E112" s="135">
        <v>1646</v>
      </c>
      <c r="F112" s="136">
        <v>104</v>
      </c>
      <c r="G112" s="135">
        <v>0</v>
      </c>
      <c r="H112" s="137"/>
      <c r="I112" s="135">
        <f>SUM(E112:H112)</f>
        <v>1750</v>
      </c>
      <c r="J112" s="32"/>
    </row>
    <row r="113" spans="1:10" ht="12.75">
      <c r="A113" s="31"/>
      <c r="B113" s="32"/>
      <c r="C113" s="32"/>
      <c r="D113" s="32" t="s">
        <v>210</v>
      </c>
      <c r="E113" s="138">
        <v>866</v>
      </c>
      <c r="F113" s="138">
        <v>668</v>
      </c>
      <c r="G113" s="139">
        <v>0</v>
      </c>
      <c r="H113" s="140"/>
      <c r="I113" s="135">
        <f>SUM(E113:H113)</f>
        <v>1534</v>
      </c>
      <c r="J113" s="32"/>
    </row>
    <row r="114" spans="1:10" ht="12.75">
      <c r="A114" s="31"/>
      <c r="B114" s="32"/>
      <c r="C114" s="32"/>
      <c r="D114" s="32" t="s">
        <v>212</v>
      </c>
      <c r="E114" s="138"/>
      <c r="F114" s="138"/>
      <c r="G114" s="139"/>
      <c r="H114" s="140"/>
      <c r="I114" s="135"/>
      <c r="J114" s="32"/>
    </row>
    <row r="115" spans="1:10" ht="12.75">
      <c r="A115" s="31"/>
      <c r="B115" s="32"/>
      <c r="C115" s="32"/>
      <c r="D115" s="32" t="s">
        <v>211</v>
      </c>
      <c r="E115" s="141"/>
      <c r="F115" s="141">
        <v>89</v>
      </c>
      <c r="G115" s="142">
        <v>0</v>
      </c>
      <c r="H115" s="143"/>
      <c r="I115" s="135">
        <f>SUM(E115:H115)</f>
        <v>89</v>
      </c>
      <c r="J115" s="32"/>
    </row>
    <row r="116" spans="1:10" ht="12.75">
      <c r="A116" s="31"/>
      <c r="B116" s="32"/>
      <c r="C116" s="32"/>
      <c r="D116" s="32"/>
      <c r="E116" s="141"/>
      <c r="F116" s="141"/>
      <c r="G116" s="142"/>
      <c r="H116" s="143"/>
      <c r="I116" s="135"/>
      <c r="J116" s="32"/>
    </row>
    <row r="117" spans="1:10" ht="12.75">
      <c r="A117" s="31"/>
      <c r="B117" s="32"/>
      <c r="C117" s="32"/>
      <c r="D117" s="32"/>
      <c r="E117" s="32"/>
      <c r="F117" s="106"/>
      <c r="G117" s="32"/>
      <c r="H117" s="32"/>
      <c r="I117" s="111"/>
      <c r="J117" s="32"/>
    </row>
    <row r="118" spans="1:2" ht="12.75" customHeight="1">
      <c r="A118" s="29" t="s">
        <v>58</v>
      </c>
      <c r="B118" s="30" t="s">
        <v>87</v>
      </c>
    </row>
    <row r="119" spans="1:10" ht="12.75">
      <c r="A119" s="31"/>
      <c r="B119" s="234" t="s">
        <v>294</v>
      </c>
      <c r="C119" s="234"/>
      <c r="D119" s="234"/>
      <c r="E119" s="234"/>
      <c r="F119" s="234"/>
      <c r="G119" s="234"/>
      <c r="H119" s="234"/>
      <c r="I119" s="234"/>
      <c r="J119" s="234"/>
    </row>
    <row r="120" spans="1:10" ht="12.75">
      <c r="A120" s="31"/>
      <c r="B120" s="92"/>
      <c r="C120" s="92"/>
      <c r="D120" s="92"/>
      <c r="E120" s="92"/>
      <c r="F120" s="92"/>
      <c r="G120" s="92"/>
      <c r="H120" s="92"/>
      <c r="I120" s="92"/>
      <c r="J120" s="92"/>
    </row>
    <row r="121" spans="1:10" ht="12.75">
      <c r="A121" s="31"/>
      <c r="B121" s="92"/>
      <c r="C121" s="92"/>
      <c r="D121" s="92"/>
      <c r="E121" s="92"/>
      <c r="F121" s="92"/>
      <c r="G121" s="92"/>
      <c r="H121" s="92"/>
      <c r="I121" s="92"/>
      <c r="J121" s="92"/>
    </row>
    <row r="122" spans="1:2" ht="12.75">
      <c r="A122" s="29" t="s">
        <v>59</v>
      </c>
      <c r="B122" s="30" t="s">
        <v>88</v>
      </c>
    </row>
    <row r="123" spans="1:2" ht="12.75">
      <c r="A123" s="29"/>
      <c r="B123" s="83" t="s">
        <v>306</v>
      </c>
    </row>
    <row r="124" spans="1:2" ht="12.75">
      <c r="A124" s="29"/>
      <c r="B124" s="83"/>
    </row>
    <row r="125" spans="1:2" ht="12.75">
      <c r="A125" s="29"/>
      <c r="B125" s="83"/>
    </row>
    <row r="126" spans="1:2" ht="12.75">
      <c r="A126" s="29" t="s">
        <v>60</v>
      </c>
      <c r="B126" s="30" t="s">
        <v>337</v>
      </c>
    </row>
    <row r="127" spans="1:10" ht="12.75">
      <c r="A127" s="31"/>
      <c r="B127" s="211" t="s">
        <v>398</v>
      </c>
      <c r="C127" s="211"/>
      <c r="D127" s="211"/>
      <c r="E127" s="211"/>
      <c r="F127" s="211"/>
      <c r="G127" s="211"/>
      <c r="H127" s="211"/>
      <c r="I127" s="211"/>
      <c r="J127" s="211"/>
    </row>
    <row r="128" spans="1:10" ht="12.75">
      <c r="A128" s="31"/>
      <c r="B128" s="211"/>
      <c r="C128" s="211"/>
      <c r="D128" s="211"/>
      <c r="E128" s="211"/>
      <c r="F128" s="211"/>
      <c r="G128" s="211"/>
      <c r="H128" s="211"/>
      <c r="I128" s="211"/>
      <c r="J128" s="211"/>
    </row>
    <row r="129" spans="1:10" ht="12.75">
      <c r="A129" s="31"/>
      <c r="B129" s="130"/>
      <c r="C129" s="130"/>
      <c r="D129" s="130"/>
      <c r="E129" s="130"/>
      <c r="F129" s="130"/>
      <c r="G129" s="130"/>
      <c r="H129" s="130"/>
      <c r="I129" s="130"/>
      <c r="J129" s="130"/>
    </row>
    <row r="130" spans="1:10" ht="12.75">
      <c r="A130" s="31"/>
      <c r="B130" s="130"/>
      <c r="C130" s="130"/>
      <c r="D130" s="130"/>
      <c r="E130" s="130"/>
      <c r="F130" s="130"/>
      <c r="G130" s="130"/>
      <c r="H130" s="130"/>
      <c r="I130" s="130"/>
      <c r="J130" s="130"/>
    </row>
    <row r="131" spans="1:10" ht="12.75">
      <c r="A131" s="31"/>
      <c r="B131" s="130"/>
      <c r="C131" s="130"/>
      <c r="D131" s="130"/>
      <c r="E131" s="130"/>
      <c r="F131" s="130"/>
      <c r="G131" s="130"/>
      <c r="H131" s="130"/>
      <c r="I131" s="130"/>
      <c r="J131" s="130"/>
    </row>
    <row r="132" spans="1:2" ht="12.75">
      <c r="A132" s="29" t="s">
        <v>62</v>
      </c>
      <c r="B132" s="30" t="s">
        <v>159</v>
      </c>
    </row>
    <row r="133" spans="1:2" ht="12.75">
      <c r="A133" s="31"/>
      <c r="B133" s="17" t="s">
        <v>213</v>
      </c>
    </row>
    <row r="134" ht="12.75">
      <c r="A134" s="31"/>
    </row>
    <row r="135" spans="1:9" ht="12.75">
      <c r="A135" s="31"/>
      <c r="B135" s="30" t="s">
        <v>214</v>
      </c>
      <c r="H135" s="29" t="s">
        <v>216</v>
      </c>
      <c r="I135" s="29" t="s">
        <v>215</v>
      </c>
    </row>
    <row r="136" spans="1:10" ht="12.75">
      <c r="A136" s="31"/>
      <c r="B136" s="30"/>
      <c r="H136" s="186" t="s">
        <v>393</v>
      </c>
      <c r="I136" s="186" t="s">
        <v>393</v>
      </c>
      <c r="J136" s="112"/>
    </row>
    <row r="137" spans="1:10" ht="12.75">
      <c r="A137" s="31"/>
      <c r="B137" s="30"/>
      <c r="H137" s="180" t="s">
        <v>283</v>
      </c>
      <c r="I137" s="180" t="s">
        <v>283</v>
      </c>
      <c r="J137" s="113"/>
    </row>
    <row r="138" spans="1:9" ht="12.75">
      <c r="A138" s="31"/>
      <c r="B138" s="30"/>
      <c r="D138" s="17" t="s">
        <v>227</v>
      </c>
      <c r="H138" s="31" t="s">
        <v>220</v>
      </c>
      <c r="I138" s="113">
        <v>3708905</v>
      </c>
    </row>
    <row r="139" spans="1:9" ht="12.75">
      <c r="A139" s="31"/>
      <c r="B139" s="30"/>
      <c r="D139" s="17" t="s">
        <v>217</v>
      </c>
      <c r="I139" s="113"/>
    </row>
    <row r="140" spans="1:9" ht="12.75">
      <c r="A140" s="31"/>
      <c r="B140" s="30"/>
      <c r="D140" s="17" t="s">
        <v>218</v>
      </c>
      <c r="H140" s="44">
        <v>3700000</v>
      </c>
      <c r="I140" s="31" t="s">
        <v>220</v>
      </c>
    </row>
    <row r="141" spans="1:9" ht="13.5" thickBot="1">
      <c r="A141" s="31"/>
      <c r="B141" s="30"/>
      <c r="H141" s="103">
        <f>H140</f>
        <v>3700000</v>
      </c>
      <c r="I141" s="181">
        <f>I138</f>
        <v>3708905</v>
      </c>
    </row>
    <row r="142" spans="1:2" ht="13.5" thickTop="1">
      <c r="A142" s="31"/>
      <c r="B142" s="30"/>
    </row>
    <row r="143" spans="1:10" ht="12.75">
      <c r="A143" s="31"/>
      <c r="B143" s="211" t="s">
        <v>219</v>
      </c>
      <c r="C143" s="211"/>
      <c r="D143" s="211"/>
      <c r="E143" s="211"/>
      <c r="F143" s="211"/>
      <c r="G143" s="211"/>
      <c r="H143" s="211"/>
      <c r="I143" s="211"/>
      <c r="J143" s="211"/>
    </row>
    <row r="144" spans="1:10" ht="12.75">
      <c r="A144" s="31"/>
      <c r="B144" s="211"/>
      <c r="C144" s="211"/>
      <c r="D144" s="211"/>
      <c r="E144" s="211"/>
      <c r="F144" s="211"/>
      <c r="G144" s="211"/>
      <c r="H144" s="211"/>
      <c r="I144" s="211"/>
      <c r="J144" s="211"/>
    </row>
    <row r="145" spans="1:10" ht="12.75">
      <c r="A145" s="31"/>
      <c r="B145" s="211"/>
      <c r="C145" s="211"/>
      <c r="D145" s="211"/>
      <c r="E145" s="211"/>
      <c r="F145" s="211"/>
      <c r="G145" s="211"/>
      <c r="H145" s="211"/>
      <c r="I145" s="211"/>
      <c r="J145" s="211"/>
    </row>
    <row r="146" spans="1:10" ht="12.75">
      <c r="A146" s="31"/>
      <c r="B146" s="211"/>
      <c r="C146" s="211"/>
      <c r="D146" s="211"/>
      <c r="E146" s="211"/>
      <c r="F146" s="211"/>
      <c r="G146" s="211"/>
      <c r="H146" s="211"/>
      <c r="I146" s="211"/>
      <c r="J146" s="211"/>
    </row>
    <row r="147" spans="1:10" ht="12.75">
      <c r="A147" s="31"/>
      <c r="B147" s="211" t="s">
        <v>307</v>
      </c>
      <c r="C147" s="211"/>
      <c r="D147" s="211"/>
      <c r="E147" s="211"/>
      <c r="F147" s="211"/>
      <c r="G147" s="211"/>
      <c r="H147" s="211"/>
      <c r="I147" s="211"/>
      <c r="J147" s="211"/>
    </row>
    <row r="148" spans="1:10" ht="12.75">
      <c r="A148" s="31"/>
      <c r="B148" s="211"/>
      <c r="C148" s="211"/>
      <c r="D148" s="211"/>
      <c r="E148" s="211"/>
      <c r="F148" s="211"/>
      <c r="G148" s="211"/>
      <c r="H148" s="211"/>
      <c r="I148" s="211"/>
      <c r="J148" s="211"/>
    </row>
    <row r="149" spans="1:10" ht="12.75">
      <c r="A149" s="31"/>
      <c r="B149" s="130"/>
      <c r="C149" s="130"/>
      <c r="D149" s="130"/>
      <c r="E149" s="130"/>
      <c r="F149" s="130"/>
      <c r="G149" s="130"/>
      <c r="H149" s="130"/>
      <c r="I149" s="130"/>
      <c r="J149" s="130"/>
    </row>
    <row r="150" spans="1:10" ht="12.75">
      <c r="A150" s="31"/>
      <c r="B150" s="211" t="s">
        <v>221</v>
      </c>
      <c r="C150" s="211"/>
      <c r="D150" s="211"/>
      <c r="E150" s="211"/>
      <c r="F150" s="211"/>
      <c r="G150" s="211"/>
      <c r="H150" s="211"/>
      <c r="I150" s="211"/>
      <c r="J150" s="211"/>
    </row>
    <row r="151" spans="1:10" ht="12.75">
      <c r="A151" s="31"/>
      <c r="B151" s="211"/>
      <c r="C151" s="211"/>
      <c r="D151" s="211"/>
      <c r="E151" s="211"/>
      <c r="F151" s="211"/>
      <c r="G151" s="211"/>
      <c r="H151" s="211"/>
      <c r="I151" s="211"/>
      <c r="J151" s="211"/>
    </row>
    <row r="152" spans="1:10" ht="12.75">
      <c r="A152" s="31"/>
      <c r="B152" s="130"/>
      <c r="C152" s="130"/>
      <c r="D152" s="130"/>
      <c r="E152" s="130"/>
      <c r="F152" s="130"/>
      <c r="G152" s="130"/>
      <c r="H152" s="130"/>
      <c r="I152" s="130"/>
      <c r="J152" s="130"/>
    </row>
    <row r="153" ht="12.75">
      <c r="A153" s="31"/>
    </row>
    <row r="154" spans="1:2" ht="12.75">
      <c r="A154" s="29" t="s">
        <v>64</v>
      </c>
      <c r="B154" s="30" t="s">
        <v>61</v>
      </c>
    </row>
    <row r="155" spans="1:10" ht="11.25" customHeight="1">
      <c r="A155" s="29"/>
      <c r="B155" s="30"/>
      <c r="G155" s="29"/>
      <c r="H155" s="29"/>
      <c r="I155" s="29" t="s">
        <v>138</v>
      </c>
      <c r="J155" s="29"/>
    </row>
    <row r="156" spans="1:10" ht="12.75">
      <c r="A156" s="29"/>
      <c r="B156" s="30"/>
      <c r="C156" s="52"/>
      <c r="G156" s="29"/>
      <c r="H156" s="29"/>
      <c r="I156" s="186" t="s">
        <v>393</v>
      </c>
      <c r="J156" s="29"/>
    </row>
    <row r="157" spans="1:10" ht="12" customHeight="1">
      <c r="A157" s="29"/>
      <c r="B157" s="30"/>
      <c r="G157" s="29"/>
      <c r="H157" s="29"/>
      <c r="I157" s="29" t="s">
        <v>12</v>
      </c>
      <c r="J157" s="29"/>
    </row>
    <row r="158" spans="1:10" ht="12.75">
      <c r="A158" s="29"/>
      <c r="B158" s="30"/>
      <c r="C158" s="17" t="s">
        <v>223</v>
      </c>
      <c r="G158" s="44"/>
      <c r="H158" s="67"/>
      <c r="I158" s="44"/>
      <c r="J158" s="67"/>
    </row>
    <row r="159" spans="1:10" ht="12.75">
      <c r="A159" s="29"/>
      <c r="B159" s="30"/>
      <c r="C159" s="89" t="s">
        <v>128</v>
      </c>
      <c r="D159" s="89"/>
      <c r="G159" s="44"/>
      <c r="H159" s="67"/>
      <c r="I159" s="70">
        <v>701</v>
      </c>
      <c r="J159" s="67"/>
    </row>
    <row r="160" spans="1:10" ht="12.75">
      <c r="A160" s="29"/>
      <c r="B160" s="30"/>
      <c r="C160" s="89" t="s">
        <v>292</v>
      </c>
      <c r="D160" s="89"/>
      <c r="G160" s="44"/>
      <c r="H160" s="67"/>
      <c r="I160" s="70">
        <v>167</v>
      </c>
      <c r="J160" s="67"/>
    </row>
    <row r="161" spans="1:9" ht="13.5" thickBot="1">
      <c r="A161" s="31"/>
      <c r="C161" s="182"/>
      <c r="D161" s="58"/>
      <c r="E161" s="58"/>
      <c r="F161" s="58"/>
      <c r="G161" s="58"/>
      <c r="H161" s="58"/>
      <c r="I161" s="103">
        <f>I160+I159</f>
        <v>868</v>
      </c>
    </row>
    <row r="162" spans="1:7" ht="13.5" thickTop="1">
      <c r="A162" s="31"/>
      <c r="C162" s="51" t="s">
        <v>224</v>
      </c>
      <c r="G162" s="58"/>
    </row>
    <row r="163" spans="1:9" ht="12.75">
      <c r="A163" s="31"/>
      <c r="C163" s="89" t="s">
        <v>342</v>
      </c>
      <c r="G163" s="58"/>
      <c r="I163" s="17">
        <v>171</v>
      </c>
    </row>
    <row r="164" spans="1:9" ht="13.5" thickBot="1">
      <c r="A164" s="31"/>
      <c r="G164" s="58"/>
      <c r="I164" s="183">
        <f>SUM(I163:I163)</f>
        <v>171</v>
      </c>
    </row>
    <row r="165" spans="1:9" ht="13.5" thickTop="1">
      <c r="A165" s="31"/>
      <c r="G165" s="58"/>
      <c r="I165" s="159"/>
    </row>
    <row r="166" spans="1:9" ht="12.75">
      <c r="A166" s="31"/>
      <c r="G166" s="58"/>
      <c r="I166" s="58"/>
    </row>
    <row r="167" spans="1:2" ht="12.75">
      <c r="A167" s="29" t="s">
        <v>264</v>
      </c>
      <c r="B167" s="30" t="s">
        <v>63</v>
      </c>
    </row>
    <row r="168" spans="1:2" ht="12.75">
      <c r="A168" s="31"/>
      <c r="B168" s="17" t="s">
        <v>386</v>
      </c>
    </row>
    <row r="169" spans="1:9" ht="12.75">
      <c r="A169" s="31"/>
      <c r="I169" s="48" t="s">
        <v>373</v>
      </c>
    </row>
    <row r="170" spans="1:9" ht="12.75">
      <c r="A170" s="31"/>
      <c r="I170" s="187" t="s">
        <v>393</v>
      </c>
    </row>
    <row r="171" spans="1:9" ht="12.75">
      <c r="A171" s="31"/>
      <c r="I171" s="48" t="s">
        <v>12</v>
      </c>
    </row>
    <row r="172" spans="1:9" ht="12.75">
      <c r="A172" s="31"/>
      <c r="B172" s="17" t="s">
        <v>152</v>
      </c>
      <c r="I172" s="48"/>
    </row>
    <row r="173" spans="1:9" ht="13.5" thickBot="1">
      <c r="A173" s="31"/>
      <c r="C173" s="17" t="s">
        <v>148</v>
      </c>
      <c r="I173" s="73">
        <v>4610</v>
      </c>
    </row>
    <row r="174" spans="1:2" ht="13.5" thickTop="1">
      <c r="A174" s="31"/>
      <c r="B174" s="17" t="s">
        <v>172</v>
      </c>
    </row>
    <row r="175" spans="1:9" ht="13.5" thickBot="1">
      <c r="A175" s="31"/>
      <c r="C175" s="83" t="s">
        <v>149</v>
      </c>
      <c r="I175" s="73">
        <v>2966</v>
      </c>
    </row>
    <row r="176" spans="1:9" ht="13.5" thickTop="1">
      <c r="A176" s="31"/>
      <c r="B176" s="17" t="s">
        <v>153</v>
      </c>
      <c r="C176" s="83"/>
      <c r="I176" s="70"/>
    </row>
    <row r="177" spans="1:9" ht="13.5" thickBot="1">
      <c r="A177" s="31"/>
      <c r="C177" s="83" t="s">
        <v>151</v>
      </c>
      <c r="I177" s="73">
        <v>351</v>
      </c>
    </row>
    <row r="178" spans="1:9" ht="13.5" thickTop="1">
      <c r="A178" s="31"/>
      <c r="C178" s="83"/>
      <c r="I178" s="70"/>
    </row>
    <row r="179" ht="12.75">
      <c r="A179" s="31"/>
    </row>
    <row r="180" spans="1:10" ht="12.75">
      <c r="A180" s="31"/>
      <c r="B180" s="57"/>
      <c r="C180" s="57"/>
      <c r="D180" s="57"/>
      <c r="E180" s="57"/>
      <c r="F180" s="57"/>
      <c r="G180" s="57"/>
      <c r="H180" s="57"/>
      <c r="I180" s="57"/>
      <c r="J180" s="57"/>
    </row>
    <row r="181" spans="1:10" ht="12.75">
      <c r="A181" s="31"/>
      <c r="B181" s="57"/>
      <c r="C181" s="57"/>
      <c r="D181" s="57"/>
      <c r="E181" s="57"/>
      <c r="F181" s="57"/>
      <c r="G181" s="57"/>
      <c r="H181" s="57"/>
      <c r="I181" s="57"/>
      <c r="J181" s="57"/>
    </row>
    <row r="182" spans="1:10" ht="12.75">
      <c r="A182" s="31"/>
      <c r="B182" s="57"/>
      <c r="C182" s="57"/>
      <c r="D182" s="57"/>
      <c r="E182" s="57"/>
      <c r="F182" s="57"/>
      <c r="G182" s="57"/>
      <c r="H182" s="57"/>
      <c r="I182" s="57"/>
      <c r="J182" s="57"/>
    </row>
    <row r="183" spans="1:10" ht="12.75">
      <c r="A183" s="31"/>
      <c r="B183" s="57"/>
      <c r="C183" s="57"/>
      <c r="D183" s="57"/>
      <c r="E183" s="57"/>
      <c r="F183" s="57"/>
      <c r="G183" s="57"/>
      <c r="H183" s="57"/>
      <c r="I183" s="57"/>
      <c r="J183" s="57"/>
    </row>
    <row r="184" spans="1:10" ht="12.75">
      <c r="A184" s="31"/>
      <c r="B184" s="211" t="s">
        <v>150</v>
      </c>
      <c r="C184" s="211"/>
      <c r="D184" s="211"/>
      <c r="E184" s="211"/>
      <c r="F184" s="211"/>
      <c r="G184" s="211"/>
      <c r="H184" s="211"/>
      <c r="I184" s="211"/>
      <c r="J184" s="211"/>
    </row>
    <row r="185" spans="1:10" ht="12.75">
      <c r="A185" s="31"/>
      <c r="B185" s="211"/>
      <c r="C185" s="211"/>
      <c r="D185" s="211"/>
      <c r="E185" s="211"/>
      <c r="F185" s="211"/>
      <c r="G185" s="211"/>
      <c r="H185" s="211"/>
      <c r="I185" s="211"/>
      <c r="J185" s="211"/>
    </row>
    <row r="186" spans="1:10" ht="12.75">
      <c r="A186" s="31"/>
      <c r="B186" s="130"/>
      <c r="C186" s="130"/>
      <c r="D186" s="130"/>
      <c r="E186" s="130"/>
      <c r="F186" s="130"/>
      <c r="G186" s="130"/>
      <c r="H186" s="130"/>
      <c r="I186" s="130"/>
      <c r="J186" s="130"/>
    </row>
    <row r="187" ht="12.75">
      <c r="A187" s="31"/>
    </row>
    <row r="188" spans="1:2" ht="12.75">
      <c r="A188" s="29" t="s">
        <v>265</v>
      </c>
      <c r="B188" s="30" t="s">
        <v>65</v>
      </c>
    </row>
    <row r="189" spans="1:9" ht="12.75">
      <c r="A189" s="29"/>
      <c r="B189" s="30"/>
      <c r="I189" s="29" t="s">
        <v>138</v>
      </c>
    </row>
    <row r="190" spans="1:9" ht="12.75">
      <c r="A190" s="31"/>
      <c r="I190" s="186" t="s">
        <v>393</v>
      </c>
    </row>
    <row r="191" spans="1:9" ht="12.75">
      <c r="A191" s="31"/>
      <c r="I191" s="29" t="s">
        <v>12</v>
      </c>
    </row>
    <row r="192" spans="1:9" ht="12.75">
      <c r="A192" s="31"/>
      <c r="B192" s="17" t="s">
        <v>11</v>
      </c>
      <c r="I192" s="74">
        <f>+'Balance Sheet'!D22</f>
        <v>4580</v>
      </c>
    </row>
    <row r="193" spans="1:9" ht="12.75">
      <c r="A193" s="31"/>
      <c r="B193" s="17" t="s">
        <v>365</v>
      </c>
      <c r="I193" s="74">
        <f>+'Balance Sheet'!D23</f>
        <v>1009</v>
      </c>
    </row>
    <row r="194" spans="1:9" ht="12.75">
      <c r="A194" s="31"/>
      <c r="B194" s="17" t="s">
        <v>66</v>
      </c>
      <c r="I194" s="74">
        <f>+'Balance Sheet'!D24</f>
        <v>4485</v>
      </c>
    </row>
    <row r="195" spans="1:9" ht="12.75">
      <c r="A195" s="31"/>
      <c r="B195" s="17" t="s">
        <v>177</v>
      </c>
      <c r="I195" s="70">
        <f>-'Balance Sheet'!D47</f>
        <v>-2826</v>
      </c>
    </row>
    <row r="196" ht="13.5" thickBot="1">
      <c r="I196" s="103">
        <f>SUM(I192:I195)</f>
        <v>7248</v>
      </c>
    </row>
    <row r="197" ht="13.5" thickTop="1">
      <c r="I197" s="70"/>
    </row>
    <row r="198" ht="12.75">
      <c r="I198" s="70"/>
    </row>
    <row r="199" ht="12.75">
      <c r="I199" s="70"/>
    </row>
    <row r="200" ht="12.75">
      <c r="I200" s="70"/>
    </row>
    <row r="201" spans="1:10" ht="12.75">
      <c r="A201" s="29" t="s">
        <v>67</v>
      </c>
      <c r="B201" s="237" t="s">
        <v>295</v>
      </c>
      <c r="C201" s="222"/>
      <c r="D201" s="222"/>
      <c r="E201" s="222"/>
      <c r="F201" s="222"/>
      <c r="G201" s="222"/>
      <c r="H201" s="222"/>
      <c r="I201" s="222"/>
      <c r="J201" s="222"/>
    </row>
    <row r="202" spans="1:10" ht="12.75">
      <c r="A202" s="29"/>
      <c r="B202" s="222"/>
      <c r="C202" s="222"/>
      <c r="D202" s="222"/>
      <c r="E202" s="222"/>
      <c r="F202" s="222"/>
      <c r="G202" s="222"/>
      <c r="H202" s="222"/>
      <c r="I202" s="222"/>
      <c r="J202" s="222"/>
    </row>
    <row r="203" spans="1:10" ht="12.75">
      <c r="A203" s="29"/>
      <c r="B203" s="156"/>
      <c r="C203" s="156"/>
      <c r="D203" s="156"/>
      <c r="E203" s="156"/>
      <c r="F203" s="156"/>
      <c r="G203" s="156"/>
      <c r="H203" s="156"/>
      <c r="I203" s="156"/>
      <c r="J203" s="156"/>
    </row>
    <row r="204" ht="12.75">
      <c r="A204" s="31"/>
    </row>
    <row r="205" spans="1:2" ht="12.75">
      <c r="A205" s="29" t="s">
        <v>68</v>
      </c>
      <c r="B205" s="30" t="s">
        <v>69</v>
      </c>
    </row>
    <row r="206" spans="1:10" ht="12.75" customHeight="1">
      <c r="A206" s="29"/>
      <c r="B206" s="211" t="s">
        <v>387</v>
      </c>
      <c r="C206" s="211"/>
      <c r="D206" s="211"/>
      <c r="E206" s="211"/>
      <c r="F206" s="211"/>
      <c r="G206" s="211"/>
      <c r="H206" s="211"/>
      <c r="I206" s="211"/>
      <c r="J206" s="211"/>
    </row>
    <row r="207" spans="1:10" ht="12.75">
      <c r="A207" s="29"/>
      <c r="B207" s="211"/>
      <c r="C207" s="211"/>
      <c r="D207" s="211"/>
      <c r="E207" s="211"/>
      <c r="F207" s="211"/>
      <c r="G207" s="211"/>
      <c r="H207" s="211"/>
      <c r="I207" s="211"/>
      <c r="J207" s="211"/>
    </row>
    <row r="208" spans="1:10" ht="12.75">
      <c r="A208" s="29"/>
      <c r="B208" s="93"/>
      <c r="C208" s="93"/>
      <c r="D208" s="93"/>
      <c r="E208" s="93"/>
      <c r="F208" s="115"/>
      <c r="G208" s="93"/>
      <c r="H208" s="93"/>
      <c r="I208" s="93"/>
      <c r="J208" s="93"/>
    </row>
    <row r="209" spans="1:10" ht="12.75">
      <c r="A209" s="29"/>
      <c r="B209" s="93"/>
      <c r="C209" s="93"/>
      <c r="D209" s="115"/>
      <c r="E209" s="116" t="s">
        <v>374</v>
      </c>
      <c r="F209" s="116" t="s">
        <v>286</v>
      </c>
      <c r="G209" s="116" t="s">
        <v>383</v>
      </c>
      <c r="H209" s="116" t="s">
        <v>31</v>
      </c>
      <c r="J209" s="93"/>
    </row>
    <row r="210" spans="1:10" ht="12.75">
      <c r="A210" s="29"/>
      <c r="B210" s="93"/>
      <c r="C210" s="93"/>
      <c r="D210" s="115"/>
      <c r="E210" s="117"/>
      <c r="F210" s="117"/>
      <c r="G210" s="117"/>
      <c r="H210" s="117"/>
      <c r="J210" s="93"/>
    </row>
    <row r="211" spans="1:10" ht="12.75">
      <c r="A211" s="29"/>
      <c r="B211" s="93"/>
      <c r="C211" s="93"/>
      <c r="D211" s="115"/>
      <c r="E211" s="118" t="s">
        <v>12</v>
      </c>
      <c r="F211" s="118" t="s">
        <v>12</v>
      </c>
      <c r="G211" s="118" t="str">
        <f>F211</f>
        <v>RM'000</v>
      </c>
      <c r="H211" s="118" t="str">
        <f>G211</f>
        <v>RM'000</v>
      </c>
      <c r="J211" s="93"/>
    </row>
    <row r="212" spans="1:10" ht="12.75">
      <c r="A212" s="29"/>
      <c r="B212" s="93"/>
      <c r="C212" s="93"/>
      <c r="D212" s="119" t="s">
        <v>15</v>
      </c>
      <c r="E212" s="120">
        <v>5381</v>
      </c>
      <c r="F212" s="120">
        <v>7743</v>
      </c>
      <c r="G212" s="132">
        <v>6347</v>
      </c>
      <c r="H212" s="132">
        <f>SUM(E212:G212)</f>
        <v>19471</v>
      </c>
      <c r="J212" s="93"/>
    </row>
    <row r="213" spans="1:10" ht="12.75">
      <c r="A213" s="29"/>
      <c r="B213" s="93"/>
      <c r="C213" s="93"/>
      <c r="D213" s="119" t="s">
        <v>375</v>
      </c>
      <c r="E213" s="120">
        <v>-1303.4</v>
      </c>
      <c r="F213" s="120">
        <v>237.4</v>
      </c>
      <c r="G213" s="132">
        <v>116</v>
      </c>
      <c r="H213" s="132">
        <f>SUM(E213:G213)</f>
        <v>-950</v>
      </c>
      <c r="J213" s="93"/>
    </row>
    <row r="214" spans="1:10" ht="12.75">
      <c r="A214" s="29"/>
      <c r="B214" s="93"/>
      <c r="C214" s="93"/>
      <c r="D214" s="119" t="s">
        <v>376</v>
      </c>
      <c r="E214" s="120">
        <v>-763</v>
      </c>
      <c r="F214" s="120">
        <v>165</v>
      </c>
      <c r="G214" s="131">
        <v>26</v>
      </c>
      <c r="H214" s="132">
        <f>SUM(E214:G214)</f>
        <v>-572</v>
      </c>
      <c r="I214" s="91"/>
      <c r="J214" s="93"/>
    </row>
    <row r="215" spans="1:10" ht="12.75">
      <c r="A215" s="29"/>
      <c r="B215" s="93"/>
      <c r="C215" s="93"/>
      <c r="D215" s="115"/>
      <c r="E215" s="121"/>
      <c r="F215" s="121"/>
      <c r="G215" s="70"/>
      <c r="H215" s="121"/>
      <c r="J215" s="93"/>
    </row>
    <row r="216" spans="1:10" ht="12.75">
      <c r="A216" s="29"/>
      <c r="B216" s="93"/>
      <c r="C216" s="93"/>
      <c r="D216" s="93"/>
      <c r="E216" s="93"/>
      <c r="F216" s="93"/>
      <c r="G216" s="93"/>
      <c r="H216" s="93"/>
      <c r="I216" s="93"/>
      <c r="J216" s="93"/>
    </row>
    <row r="217" spans="1:2" ht="12.75">
      <c r="A217" s="29" t="s">
        <v>70</v>
      </c>
      <c r="B217" s="30" t="s">
        <v>96</v>
      </c>
    </row>
    <row r="218" spans="1:10" ht="12.75">
      <c r="A218" s="29"/>
      <c r="B218" s="229" t="s">
        <v>388</v>
      </c>
      <c r="C218" s="229"/>
      <c r="D218" s="229"/>
      <c r="E218" s="229"/>
      <c r="F218" s="229"/>
      <c r="G218" s="229"/>
      <c r="H218" s="229"/>
      <c r="I218" s="229"/>
      <c r="J218" s="229"/>
    </row>
    <row r="219" spans="1:10" ht="12.75">
      <c r="A219" s="29"/>
      <c r="B219" s="229"/>
      <c r="C219" s="229"/>
      <c r="D219" s="229"/>
      <c r="E219" s="229"/>
      <c r="F219" s="229"/>
      <c r="G219" s="229"/>
      <c r="H219" s="229"/>
      <c r="I219" s="229"/>
      <c r="J219" s="229"/>
    </row>
    <row r="220" spans="1:10" ht="12.75">
      <c r="A220" s="29"/>
      <c r="B220" s="229"/>
      <c r="C220" s="229"/>
      <c r="D220" s="229"/>
      <c r="E220" s="229"/>
      <c r="F220" s="229"/>
      <c r="G220" s="229"/>
      <c r="H220" s="229"/>
      <c r="I220" s="229"/>
      <c r="J220" s="229"/>
    </row>
    <row r="221" spans="1:10" ht="16.5" customHeight="1">
      <c r="A221" s="29"/>
      <c r="B221" s="229"/>
      <c r="C221" s="229"/>
      <c r="D221" s="229"/>
      <c r="E221" s="229"/>
      <c r="F221" s="229"/>
      <c r="G221" s="229"/>
      <c r="H221" s="229"/>
      <c r="I221" s="229"/>
      <c r="J221" s="229"/>
    </row>
    <row r="222" spans="1:10" ht="12.75">
      <c r="A222" s="29"/>
      <c r="B222" s="50"/>
      <c r="C222" s="50"/>
      <c r="D222" s="50"/>
      <c r="E222" s="50"/>
      <c r="F222" s="50"/>
      <c r="G222" s="50"/>
      <c r="H222" s="50"/>
      <c r="I222" s="50"/>
      <c r="J222" s="50"/>
    </row>
    <row r="223" spans="1:10" ht="12.75">
      <c r="A223" s="29"/>
      <c r="B223" s="50"/>
      <c r="C223" s="50"/>
      <c r="D223" s="50"/>
      <c r="E223" s="50"/>
      <c r="F223" s="50"/>
      <c r="G223" s="50"/>
      <c r="H223" s="50"/>
      <c r="I223" s="50"/>
      <c r="J223" s="50"/>
    </row>
    <row r="224" spans="1:17" ht="12.75">
      <c r="A224" s="29" t="s">
        <v>71</v>
      </c>
      <c r="B224" s="30" t="s">
        <v>72</v>
      </c>
      <c r="K224" s="58"/>
      <c r="L224" s="58"/>
      <c r="M224" s="58"/>
      <c r="N224" s="58"/>
      <c r="O224" s="58"/>
      <c r="P224" s="58"/>
      <c r="Q224" s="58"/>
    </row>
    <row r="225" spans="1:17" ht="12.75">
      <c r="A225" s="31"/>
      <c r="B225" s="235" t="s">
        <v>415</v>
      </c>
      <c r="C225" s="235"/>
      <c r="D225" s="235"/>
      <c r="E225" s="235"/>
      <c r="F225" s="235"/>
      <c r="G225" s="235"/>
      <c r="H225" s="235"/>
      <c r="I225" s="235"/>
      <c r="J225" s="235"/>
      <c r="K225" s="58"/>
      <c r="L225" s="58"/>
      <c r="M225" s="58"/>
      <c r="N225" s="58"/>
      <c r="O225" s="58"/>
      <c r="P225" s="58"/>
      <c r="Q225" s="58"/>
    </row>
    <row r="226" spans="1:17" ht="12.75">
      <c r="A226" s="31"/>
      <c r="B226" s="235"/>
      <c r="C226" s="235"/>
      <c r="D226" s="235"/>
      <c r="E226" s="235"/>
      <c r="F226" s="235"/>
      <c r="G226" s="235"/>
      <c r="H226" s="235"/>
      <c r="I226" s="235"/>
      <c r="J226" s="235"/>
      <c r="K226" s="58"/>
      <c r="L226" s="58"/>
      <c r="M226" s="58"/>
      <c r="N226" s="58"/>
      <c r="O226" s="58"/>
      <c r="P226" s="58"/>
      <c r="Q226" s="58"/>
    </row>
    <row r="227" spans="1:17" ht="12.75">
      <c r="A227" s="31"/>
      <c r="B227" s="235"/>
      <c r="C227" s="235"/>
      <c r="D227" s="235"/>
      <c r="E227" s="235"/>
      <c r="F227" s="235"/>
      <c r="G227" s="235"/>
      <c r="H227" s="235"/>
      <c r="I227" s="235"/>
      <c r="J227" s="235"/>
      <c r="K227" s="58"/>
      <c r="L227" s="58"/>
      <c r="M227" s="58"/>
      <c r="N227" s="58"/>
      <c r="O227" s="58"/>
      <c r="P227" s="58"/>
      <c r="Q227" s="58"/>
    </row>
    <row r="228" spans="1:17" ht="40.5" customHeight="1">
      <c r="A228" s="31"/>
      <c r="B228" s="235"/>
      <c r="C228" s="235"/>
      <c r="D228" s="235"/>
      <c r="E228" s="235"/>
      <c r="F228" s="235"/>
      <c r="G228" s="235"/>
      <c r="H228" s="235"/>
      <c r="I228" s="235"/>
      <c r="J228" s="235"/>
      <c r="K228" s="58"/>
      <c r="L228" s="58"/>
      <c r="M228" s="58"/>
      <c r="N228" s="58"/>
      <c r="O228" s="58"/>
      <c r="P228" s="58"/>
      <c r="Q228" s="58"/>
    </row>
    <row r="229" spans="1:17" ht="33" customHeight="1">
      <c r="A229" s="31"/>
      <c r="B229" s="235"/>
      <c r="C229" s="235"/>
      <c r="D229" s="235"/>
      <c r="E229" s="235"/>
      <c r="F229" s="235"/>
      <c r="G229" s="235"/>
      <c r="H229" s="235"/>
      <c r="I229" s="235"/>
      <c r="J229" s="235"/>
      <c r="K229" s="58"/>
      <c r="L229" s="58"/>
      <c r="M229" s="58"/>
      <c r="N229" s="58"/>
      <c r="O229" s="58"/>
      <c r="P229" s="58"/>
      <c r="Q229" s="58"/>
    </row>
    <row r="230" spans="1:17" ht="12.75">
      <c r="A230" s="31"/>
      <c r="B230" s="93"/>
      <c r="C230" s="93"/>
      <c r="D230" s="93"/>
      <c r="E230" s="93"/>
      <c r="F230" s="93"/>
      <c r="G230" s="93"/>
      <c r="H230" s="93"/>
      <c r="I230" s="93"/>
      <c r="J230" s="93"/>
      <c r="K230" s="58"/>
      <c r="L230" s="58"/>
      <c r="M230" s="58"/>
      <c r="N230" s="58"/>
      <c r="O230" s="58"/>
      <c r="P230" s="58"/>
      <c r="Q230" s="58"/>
    </row>
    <row r="231" spans="1:2" ht="12.75">
      <c r="A231" s="29" t="s">
        <v>73</v>
      </c>
      <c r="B231" s="30" t="s">
        <v>74</v>
      </c>
    </row>
    <row r="232" spans="1:2" ht="12.75">
      <c r="A232" s="31"/>
      <c r="B232" s="17" t="s">
        <v>338</v>
      </c>
    </row>
    <row r="233" ht="12.75">
      <c r="A233" s="31"/>
    </row>
    <row r="234" ht="12.75">
      <c r="A234" s="31"/>
    </row>
    <row r="235" spans="1:2" ht="12.75">
      <c r="A235" s="29" t="s">
        <v>75</v>
      </c>
      <c r="B235" s="30" t="s">
        <v>20</v>
      </c>
    </row>
    <row r="236" spans="1:9" ht="12.75">
      <c r="A236" s="29"/>
      <c r="B236" s="30"/>
      <c r="H236" s="29" t="s">
        <v>0</v>
      </c>
      <c r="I236" s="29" t="s">
        <v>373</v>
      </c>
    </row>
    <row r="237" spans="1:9" ht="12.75">
      <c r="A237" s="29"/>
      <c r="B237" s="30"/>
      <c r="H237" s="29" t="s">
        <v>1</v>
      </c>
      <c r="I237" s="29" t="s">
        <v>2</v>
      </c>
    </row>
    <row r="238" spans="1:9" ht="12.75">
      <c r="A238" s="29"/>
      <c r="B238" s="30"/>
      <c r="H238" s="186" t="s">
        <v>393</v>
      </c>
      <c r="I238" s="186" t="s">
        <v>393</v>
      </c>
    </row>
    <row r="239" spans="1:9" ht="12.75">
      <c r="A239" s="29"/>
      <c r="B239" s="30"/>
      <c r="H239" s="29" t="s">
        <v>101</v>
      </c>
      <c r="I239" s="29" t="s">
        <v>101</v>
      </c>
    </row>
    <row r="240" spans="1:9" ht="12.75">
      <c r="A240" s="29"/>
      <c r="B240" s="30"/>
      <c r="H240" s="29"/>
      <c r="I240" s="29"/>
    </row>
    <row r="241" spans="1:9" ht="12.75">
      <c r="A241" s="29"/>
      <c r="B241" s="205" t="s">
        <v>119</v>
      </c>
      <c r="C241" s="205"/>
      <c r="D241" s="205"/>
      <c r="H241" s="172">
        <f>+H243-H242</f>
        <v>-28</v>
      </c>
      <c r="I241" s="172">
        <f>+I243-I242</f>
        <v>-190</v>
      </c>
    </row>
    <row r="242" spans="1:9" ht="12.75">
      <c r="A242" s="29"/>
      <c r="B242" s="83" t="s">
        <v>382</v>
      </c>
      <c r="H242" s="173">
        <v>568</v>
      </c>
      <c r="I242" s="173">
        <v>568</v>
      </c>
    </row>
    <row r="243" spans="1:9" ht="13.5" thickBot="1">
      <c r="A243" s="29"/>
      <c r="B243" s="205" t="s">
        <v>31</v>
      </c>
      <c r="C243" s="205"/>
      <c r="D243" s="205"/>
      <c r="H243" s="122">
        <f>'Income Statement'!E31</f>
        <v>540</v>
      </c>
      <c r="I243" s="122">
        <f>+'Income Statement'!I31</f>
        <v>378</v>
      </c>
    </row>
    <row r="244" spans="1:2" ht="14.25" customHeight="1" thickTop="1">
      <c r="A244" s="29"/>
      <c r="B244" s="30"/>
    </row>
    <row r="245" spans="1:10" ht="12.75">
      <c r="A245" s="31"/>
      <c r="B245" s="229" t="s">
        <v>389</v>
      </c>
      <c r="C245" s="229"/>
      <c r="D245" s="229"/>
      <c r="E245" s="229"/>
      <c r="F245" s="229"/>
      <c r="G245" s="229"/>
      <c r="H245" s="229"/>
      <c r="I245" s="229"/>
      <c r="J245" s="229"/>
    </row>
    <row r="246" spans="1:10" ht="12.75">
      <c r="A246" s="31"/>
      <c r="B246" s="50"/>
      <c r="C246" s="50"/>
      <c r="D246" s="50"/>
      <c r="E246" s="50"/>
      <c r="F246" s="50"/>
      <c r="G246" s="50"/>
      <c r="H246" s="50"/>
      <c r="I246" s="50"/>
      <c r="J246" s="50"/>
    </row>
    <row r="247" ht="12.75">
      <c r="A247" s="31"/>
    </row>
    <row r="248" spans="1:2" ht="12.75">
      <c r="A248" s="29" t="s">
        <v>76</v>
      </c>
      <c r="B248" s="30" t="s">
        <v>107</v>
      </c>
    </row>
    <row r="249" spans="1:10" ht="12.75">
      <c r="A249" s="31"/>
      <c r="B249" s="32" t="s">
        <v>3</v>
      </c>
      <c r="C249" s="32"/>
      <c r="D249" s="32"/>
      <c r="E249" s="32"/>
      <c r="F249" s="32"/>
      <c r="G249" s="32"/>
      <c r="H249" s="32"/>
      <c r="I249" s="32"/>
      <c r="J249" s="32"/>
    </row>
    <row r="250" spans="1:10" ht="12.75">
      <c r="A250" s="31"/>
      <c r="B250" s="32"/>
      <c r="C250" s="32"/>
      <c r="D250" s="32"/>
      <c r="E250" s="32"/>
      <c r="F250" s="32"/>
      <c r="G250" s="32"/>
      <c r="H250" s="32"/>
      <c r="I250" s="32"/>
      <c r="J250" s="32"/>
    </row>
    <row r="251" ht="12.75">
      <c r="A251" s="31"/>
    </row>
    <row r="252" spans="1:2" ht="12.75">
      <c r="A252" s="29" t="s">
        <v>77</v>
      </c>
      <c r="B252" s="30" t="s">
        <v>78</v>
      </c>
    </row>
    <row r="253" spans="1:10" ht="12.75">
      <c r="A253" s="31"/>
      <c r="B253" s="32" t="s">
        <v>4</v>
      </c>
      <c r="C253" s="32"/>
      <c r="D253" s="32"/>
      <c r="E253" s="32"/>
      <c r="F253" s="32"/>
      <c r="G253" s="32"/>
      <c r="H253" s="32"/>
      <c r="I253" s="32"/>
      <c r="J253" s="32"/>
    </row>
    <row r="254" spans="1:10" ht="12.75">
      <c r="A254" s="31"/>
      <c r="B254" s="32"/>
      <c r="C254" s="32"/>
      <c r="D254" s="32"/>
      <c r="E254" s="32"/>
      <c r="F254" s="32"/>
      <c r="G254" s="32"/>
      <c r="H254" s="32"/>
      <c r="I254" s="32"/>
      <c r="J254" s="32"/>
    </row>
    <row r="255" spans="1:10" ht="12.75">
      <c r="A255" s="31"/>
      <c r="B255" s="32"/>
      <c r="C255" s="32"/>
      <c r="D255" s="32"/>
      <c r="E255" s="32"/>
      <c r="F255" s="32"/>
      <c r="G255" s="32"/>
      <c r="H255" s="32"/>
      <c r="I255" s="32"/>
      <c r="J255" s="32"/>
    </row>
    <row r="256" spans="1:10" ht="12.75">
      <c r="A256" s="31"/>
      <c r="B256" s="32"/>
      <c r="C256" s="32"/>
      <c r="D256" s="32"/>
      <c r="E256" s="32"/>
      <c r="F256" s="32"/>
      <c r="G256" s="32"/>
      <c r="H256" s="32"/>
      <c r="I256" s="32"/>
      <c r="J256" s="32"/>
    </row>
    <row r="257" spans="1:10" ht="12.75">
      <c r="A257" s="31"/>
      <c r="B257" s="32"/>
      <c r="C257" s="32"/>
      <c r="D257" s="32"/>
      <c r="E257" s="32"/>
      <c r="F257" s="32"/>
      <c r="G257" s="32"/>
      <c r="H257" s="32"/>
      <c r="I257" s="32"/>
      <c r="J257" s="32"/>
    </row>
    <row r="258" spans="1:10" ht="12.75">
      <c r="A258" s="31"/>
      <c r="B258" s="32"/>
      <c r="C258" s="32"/>
      <c r="D258" s="32"/>
      <c r="E258" s="32"/>
      <c r="F258" s="32"/>
      <c r="G258" s="32"/>
      <c r="H258" s="32"/>
      <c r="I258" s="32"/>
      <c r="J258" s="32"/>
    </row>
    <row r="259" spans="1:10" ht="12.75">
      <c r="A259" s="31"/>
      <c r="B259" s="32"/>
      <c r="C259" s="32"/>
      <c r="D259" s="32"/>
      <c r="E259" s="32"/>
      <c r="F259" s="32"/>
      <c r="G259" s="32"/>
      <c r="H259" s="32"/>
      <c r="I259" s="32"/>
      <c r="J259" s="32"/>
    </row>
    <row r="260" spans="1:10" ht="12.75">
      <c r="A260" s="31"/>
      <c r="B260" s="32"/>
      <c r="C260" s="32"/>
      <c r="D260" s="32"/>
      <c r="E260" s="32"/>
      <c r="F260" s="32"/>
      <c r="G260" s="32"/>
      <c r="H260" s="32"/>
      <c r="I260" s="32"/>
      <c r="J260" s="32"/>
    </row>
    <row r="261" spans="1:10" ht="12.75">
      <c r="A261" s="31"/>
      <c r="B261" s="32"/>
      <c r="C261" s="32"/>
      <c r="D261" s="32"/>
      <c r="E261" s="32"/>
      <c r="F261" s="32"/>
      <c r="G261" s="32"/>
      <c r="H261" s="32"/>
      <c r="I261" s="32"/>
      <c r="J261" s="32"/>
    </row>
    <row r="262" spans="1:10" ht="12.75">
      <c r="A262" s="31"/>
      <c r="B262" s="32"/>
      <c r="C262" s="32"/>
      <c r="D262" s="32"/>
      <c r="E262" s="32"/>
      <c r="F262" s="32"/>
      <c r="G262" s="32"/>
      <c r="H262" s="32"/>
      <c r="I262" s="32"/>
      <c r="J262" s="32"/>
    </row>
    <row r="263" spans="1:10" ht="12.75">
      <c r="A263" s="31"/>
      <c r="B263" s="32"/>
      <c r="C263" s="32"/>
      <c r="D263" s="32"/>
      <c r="E263" s="32"/>
      <c r="F263" s="32"/>
      <c r="G263" s="32"/>
      <c r="H263" s="32"/>
      <c r="I263" s="32"/>
      <c r="J263" s="32"/>
    </row>
    <row r="264" spans="1:10" ht="12.75">
      <c r="A264" s="31"/>
      <c r="B264" s="32"/>
      <c r="C264" s="32"/>
      <c r="D264" s="32"/>
      <c r="E264" s="32"/>
      <c r="F264" s="32"/>
      <c r="G264" s="32"/>
      <c r="H264" s="32"/>
      <c r="I264" s="32"/>
      <c r="J264" s="32"/>
    </row>
    <row r="265" spans="1:10" ht="12.75">
      <c r="A265" s="31"/>
      <c r="B265" s="32"/>
      <c r="C265" s="32"/>
      <c r="D265" s="32"/>
      <c r="E265" s="32"/>
      <c r="F265" s="32"/>
      <c r="G265" s="32"/>
      <c r="H265" s="32"/>
      <c r="I265" s="32"/>
      <c r="J265" s="32"/>
    </row>
    <row r="266" spans="1:10" ht="12.75">
      <c r="A266" s="31"/>
      <c r="B266" s="32"/>
      <c r="C266" s="32"/>
      <c r="D266" s="32"/>
      <c r="E266" s="32"/>
      <c r="F266" s="32"/>
      <c r="G266" s="32"/>
      <c r="H266" s="32"/>
      <c r="I266" s="32"/>
      <c r="J266" s="32"/>
    </row>
    <row r="267" spans="1:2" ht="12.75">
      <c r="A267" s="29" t="s">
        <v>79</v>
      </c>
      <c r="B267" s="30" t="s">
        <v>80</v>
      </c>
    </row>
    <row r="268" spans="1:10" ht="12.75">
      <c r="A268" s="31"/>
      <c r="B268" s="229" t="s">
        <v>401</v>
      </c>
      <c r="C268" s="229"/>
      <c r="D268" s="229"/>
      <c r="E268" s="229"/>
      <c r="F268" s="229"/>
      <c r="G268" s="229"/>
      <c r="H268" s="229"/>
      <c r="I268" s="229"/>
      <c r="J268" s="229"/>
    </row>
    <row r="269" spans="1:10" ht="12.75">
      <c r="A269" s="31"/>
      <c r="B269" s="229"/>
      <c r="C269" s="229"/>
      <c r="D269" s="229"/>
      <c r="E269" s="229"/>
      <c r="F269" s="229"/>
      <c r="G269" s="229"/>
      <c r="H269" s="229"/>
      <c r="I269" s="229"/>
      <c r="J269" s="229"/>
    </row>
    <row r="270" spans="1:10" ht="12.75">
      <c r="A270" s="31"/>
      <c r="B270" s="229"/>
      <c r="C270" s="229"/>
      <c r="D270" s="229"/>
      <c r="E270" s="229"/>
      <c r="F270" s="229"/>
      <c r="G270" s="229"/>
      <c r="H270" s="229"/>
      <c r="I270" s="229"/>
      <c r="J270" s="229"/>
    </row>
    <row r="271" spans="1:10" ht="15.75" customHeight="1">
      <c r="A271" s="31"/>
      <c r="B271" s="229"/>
      <c r="C271" s="229"/>
      <c r="D271" s="229"/>
      <c r="E271" s="229"/>
      <c r="F271" s="229"/>
      <c r="G271" s="229"/>
      <c r="H271" s="229"/>
      <c r="I271" s="229"/>
      <c r="J271" s="229"/>
    </row>
    <row r="272" spans="1:10" ht="12.75">
      <c r="A272" s="31"/>
      <c r="B272" s="50"/>
      <c r="C272" s="50"/>
      <c r="D272" s="50"/>
      <c r="E272" s="50"/>
      <c r="F272" s="50"/>
      <c r="G272" s="48" t="s">
        <v>167</v>
      </c>
      <c r="H272" s="48" t="s">
        <v>140</v>
      </c>
      <c r="I272" s="50"/>
      <c r="J272" s="50"/>
    </row>
    <row r="273" spans="1:10" ht="12.75">
      <c r="A273" s="31"/>
      <c r="B273" s="32"/>
      <c r="C273" s="32"/>
      <c r="D273" s="32"/>
      <c r="E273" s="32"/>
      <c r="F273" s="32"/>
      <c r="G273" s="48" t="s">
        <v>168</v>
      </c>
      <c r="H273" s="48" t="s">
        <v>175</v>
      </c>
      <c r="I273" s="32"/>
      <c r="J273" s="32"/>
    </row>
    <row r="274" spans="1:10" ht="12.75">
      <c r="A274" s="31"/>
      <c r="B274" s="32"/>
      <c r="C274" s="32"/>
      <c r="D274" s="32"/>
      <c r="E274" s="32"/>
      <c r="F274" s="48" t="s">
        <v>170</v>
      </c>
      <c r="G274" s="48" t="s">
        <v>173</v>
      </c>
      <c r="H274" s="48" t="s">
        <v>402</v>
      </c>
      <c r="I274" s="48" t="s">
        <v>141</v>
      </c>
      <c r="J274" s="199" t="s">
        <v>143</v>
      </c>
    </row>
    <row r="275" spans="1:10" ht="15">
      <c r="A275" s="31"/>
      <c r="B275" s="32"/>
      <c r="C275" s="32"/>
      <c r="D275" s="32"/>
      <c r="E275" s="32"/>
      <c r="F275" s="48" t="s">
        <v>171</v>
      </c>
      <c r="G275" s="48" t="s">
        <v>174</v>
      </c>
      <c r="H275" s="48">
        <v>2006</v>
      </c>
      <c r="I275" s="48" t="s">
        <v>142</v>
      </c>
      <c r="J275" s="48" t="s">
        <v>142</v>
      </c>
    </row>
    <row r="276" spans="1:10" ht="12.75">
      <c r="A276" s="31"/>
      <c r="B276" s="32"/>
      <c r="C276" s="32"/>
      <c r="D276" s="32"/>
      <c r="E276" s="32"/>
      <c r="F276" s="48" t="s">
        <v>139</v>
      </c>
      <c r="G276" s="48" t="s">
        <v>139</v>
      </c>
      <c r="H276" s="48" t="s">
        <v>139</v>
      </c>
      <c r="I276" s="48" t="s">
        <v>139</v>
      </c>
      <c r="J276" s="48" t="s">
        <v>139</v>
      </c>
    </row>
    <row r="277" spans="1:10" ht="12.75">
      <c r="A277" s="31"/>
      <c r="B277" s="32"/>
      <c r="C277" s="32"/>
      <c r="D277" s="32"/>
      <c r="E277" s="32"/>
      <c r="F277" s="32"/>
      <c r="G277" s="32"/>
      <c r="H277" s="32"/>
      <c r="I277" s="32"/>
      <c r="J277" s="32"/>
    </row>
    <row r="278" spans="1:10" ht="12.75">
      <c r="A278" s="31"/>
      <c r="B278" s="32">
        <v>1</v>
      </c>
      <c r="C278" s="32" t="s">
        <v>144</v>
      </c>
      <c r="D278" s="32"/>
      <c r="E278" s="32"/>
      <c r="F278" s="49">
        <v>18000</v>
      </c>
      <c r="G278" s="49">
        <v>12000</v>
      </c>
      <c r="H278" s="49">
        <v>9051</v>
      </c>
      <c r="I278" s="49">
        <v>2949</v>
      </c>
      <c r="J278" s="200">
        <f>I278/G278</f>
        <v>0.24575</v>
      </c>
    </row>
    <row r="279" spans="1:10" ht="12.75">
      <c r="A279" s="31"/>
      <c r="B279" s="32">
        <v>2</v>
      </c>
      <c r="C279" s="32" t="s">
        <v>145</v>
      </c>
      <c r="D279" s="32"/>
      <c r="E279" s="32"/>
      <c r="F279" s="49">
        <v>4000</v>
      </c>
      <c r="G279" s="49">
        <v>4000</v>
      </c>
      <c r="H279" s="49">
        <v>760</v>
      </c>
      <c r="I279" s="49">
        <v>3240</v>
      </c>
      <c r="J279" s="200">
        <f>I279/G279</f>
        <v>0.81</v>
      </c>
    </row>
    <row r="280" spans="1:10" ht="15">
      <c r="A280" s="31"/>
      <c r="B280" s="32">
        <v>3</v>
      </c>
      <c r="C280" s="32" t="s">
        <v>146</v>
      </c>
      <c r="D280" s="32"/>
      <c r="E280" s="32"/>
      <c r="F280" s="49">
        <v>1088</v>
      </c>
      <c r="G280" s="49">
        <v>5088</v>
      </c>
      <c r="H280" s="49">
        <v>5068</v>
      </c>
      <c r="I280" s="201" t="s">
        <v>400</v>
      </c>
      <c r="J280" s="200">
        <f>20/G280</f>
        <v>0.003930817610062893</v>
      </c>
    </row>
    <row r="281" spans="1:10" ht="12.75">
      <c r="A281" s="31"/>
      <c r="B281" s="32">
        <v>4</v>
      </c>
      <c r="C281" s="32" t="s">
        <v>147</v>
      </c>
      <c r="D281" s="32"/>
      <c r="E281" s="32"/>
      <c r="F281" s="49">
        <v>2000</v>
      </c>
      <c r="G281" s="49">
        <v>2000</v>
      </c>
      <c r="H281" s="49">
        <v>2000</v>
      </c>
      <c r="I281" s="49">
        <f>G281-H281</f>
        <v>0</v>
      </c>
      <c r="J281" s="200">
        <f>I281/G281</f>
        <v>0</v>
      </c>
    </row>
    <row r="282" spans="1:10" ht="12.75">
      <c r="A282" s="31"/>
      <c r="B282" s="32">
        <v>5</v>
      </c>
      <c r="C282" s="32" t="s">
        <v>169</v>
      </c>
      <c r="D282" s="32"/>
      <c r="E282" s="32"/>
      <c r="F282" s="49">
        <v>0</v>
      </c>
      <c r="G282" s="49">
        <v>2000</v>
      </c>
      <c r="H282" s="49">
        <v>1788</v>
      </c>
      <c r="I282" s="49">
        <f>G282-H282</f>
        <v>212</v>
      </c>
      <c r="J282" s="200">
        <f>I282/G282</f>
        <v>0.106</v>
      </c>
    </row>
    <row r="283" spans="1:10" ht="13.5" thickBot="1">
      <c r="A283" s="31"/>
      <c r="B283" s="32"/>
      <c r="C283" s="32"/>
      <c r="D283" s="32"/>
      <c r="E283" s="32"/>
      <c r="F283" s="202">
        <f>SUM(F278:F282)</f>
        <v>25088</v>
      </c>
      <c r="G283" s="202">
        <v>25088</v>
      </c>
      <c r="H283" s="202">
        <f>SUM(H278:H282)</f>
        <v>18667</v>
      </c>
      <c r="I283" s="202">
        <f>G283-H283</f>
        <v>6421</v>
      </c>
      <c r="J283" s="203">
        <f>I283/G283</f>
        <v>0.2559390943877551</v>
      </c>
    </row>
    <row r="284" spans="1:10" ht="13.5" thickTop="1">
      <c r="A284" s="31"/>
      <c r="B284" s="32"/>
      <c r="C284" s="32"/>
      <c r="D284" s="32"/>
      <c r="E284" s="32"/>
      <c r="F284" s="32"/>
      <c r="G284" s="32"/>
      <c r="H284" s="32"/>
      <c r="I284" s="32"/>
      <c r="J284" s="200"/>
    </row>
    <row r="285" spans="1:10" ht="12.75">
      <c r="A285" s="31"/>
      <c r="B285" s="32" t="s">
        <v>154</v>
      </c>
      <c r="C285" s="32"/>
      <c r="D285" s="32"/>
      <c r="E285" s="32"/>
      <c r="F285" s="32"/>
      <c r="G285" s="32"/>
      <c r="H285" s="32"/>
      <c r="I285" s="32"/>
      <c r="J285" s="32"/>
    </row>
    <row r="286" spans="1:10" ht="12.75">
      <c r="A286" s="31"/>
      <c r="B286" s="32" t="s">
        <v>18</v>
      </c>
      <c r="C286" s="32"/>
      <c r="D286" s="32"/>
      <c r="E286" s="32"/>
      <c r="F286" s="32"/>
      <c r="G286" s="32"/>
      <c r="H286" s="32"/>
      <c r="I286" s="32"/>
      <c r="J286" s="32"/>
    </row>
    <row r="287" spans="1:10" ht="12.75">
      <c r="A287" s="31"/>
      <c r="B287" s="32"/>
      <c r="C287" s="32"/>
      <c r="D287" s="32"/>
      <c r="E287" s="32"/>
      <c r="F287" s="32"/>
      <c r="G287" s="32"/>
      <c r="H287" s="32"/>
      <c r="I287" s="32"/>
      <c r="J287" s="32"/>
    </row>
    <row r="288" s="31" customFormat="1" ht="12.75">
      <c r="B288" s="31" t="s">
        <v>19</v>
      </c>
    </row>
    <row r="289" s="31" customFormat="1" ht="18.75" customHeight="1"/>
    <row r="290" s="31" customFormat="1" ht="18.75" customHeight="1"/>
    <row r="291" spans="1:10" ht="12.75">
      <c r="A291" s="31"/>
      <c r="B291" s="32"/>
      <c r="C291" s="32"/>
      <c r="D291" s="32"/>
      <c r="E291" s="32"/>
      <c r="F291" s="32"/>
      <c r="G291" s="32"/>
      <c r="H291" s="32"/>
      <c r="I291" s="32"/>
      <c r="J291" s="32"/>
    </row>
    <row r="292" spans="1:2" ht="12.75">
      <c r="A292" s="29" t="s">
        <v>81</v>
      </c>
      <c r="B292" s="30" t="s">
        <v>156</v>
      </c>
    </row>
    <row r="293" spans="1:2" ht="12.75">
      <c r="A293" s="29"/>
      <c r="B293" s="17" t="s">
        <v>377</v>
      </c>
    </row>
    <row r="294" spans="1:9" ht="12.75">
      <c r="A294" s="29"/>
      <c r="I294" s="29" t="s">
        <v>138</v>
      </c>
    </row>
    <row r="295" spans="1:9" ht="12.75">
      <c r="A295" s="29"/>
      <c r="B295" s="30"/>
      <c r="I295" s="186" t="s">
        <v>393</v>
      </c>
    </row>
    <row r="296" spans="1:9" ht="12.75">
      <c r="A296" s="29"/>
      <c r="B296" s="30"/>
      <c r="I296" s="29" t="s">
        <v>12</v>
      </c>
    </row>
    <row r="297" spans="1:2" ht="12.75">
      <c r="A297" s="29"/>
      <c r="B297" s="83" t="s">
        <v>109</v>
      </c>
    </row>
    <row r="298" spans="1:2" ht="12.75">
      <c r="A298" s="29"/>
      <c r="B298" s="83" t="s">
        <v>108</v>
      </c>
    </row>
    <row r="299" spans="1:9" ht="12.75">
      <c r="A299" s="29"/>
      <c r="B299" s="89" t="s">
        <v>125</v>
      </c>
      <c r="I299" s="44">
        <f>'Balance Sheet'!D44</f>
        <v>151</v>
      </c>
    </row>
    <row r="300" spans="1:9" ht="12.75">
      <c r="A300" s="29"/>
      <c r="B300" s="89" t="s">
        <v>284</v>
      </c>
      <c r="I300" s="44">
        <f>'Balance Sheet'!D47</f>
        <v>2826</v>
      </c>
    </row>
    <row r="301" spans="1:9" ht="12.75">
      <c r="A301" s="29"/>
      <c r="B301" s="89" t="s">
        <v>267</v>
      </c>
      <c r="I301" s="44">
        <f>'Balance Sheet'!D46</f>
        <v>2382</v>
      </c>
    </row>
    <row r="302" spans="1:9" ht="12.75">
      <c r="A302" s="29"/>
      <c r="B302" s="30"/>
      <c r="I302" s="123">
        <f>SUM(I299:I301)</f>
        <v>5359</v>
      </c>
    </row>
    <row r="303" spans="1:9" ht="12.75">
      <c r="A303" s="29"/>
      <c r="B303" s="83" t="s">
        <v>124</v>
      </c>
      <c r="I303" s="124"/>
    </row>
    <row r="304" spans="1:9" ht="12.75">
      <c r="A304" s="29"/>
      <c r="B304" s="83" t="s">
        <v>108</v>
      </c>
      <c r="I304" s="58"/>
    </row>
    <row r="305" spans="1:9" ht="12.75">
      <c r="A305" s="29"/>
      <c r="B305" s="89" t="s">
        <v>125</v>
      </c>
      <c r="I305" s="53">
        <f>+'Balance Sheet'!D38</f>
        <v>924</v>
      </c>
    </row>
    <row r="306" spans="1:9" ht="12.75">
      <c r="A306" s="29"/>
      <c r="B306" s="89"/>
      <c r="I306" s="70"/>
    </row>
    <row r="307" spans="1:9" ht="13.5" thickBot="1">
      <c r="A307" s="29"/>
      <c r="B307" s="51" t="s">
        <v>110</v>
      </c>
      <c r="I307" s="125">
        <f>I302+I305</f>
        <v>6283</v>
      </c>
    </row>
    <row r="308" spans="1:9" ht="13.5" thickTop="1">
      <c r="A308" s="29"/>
      <c r="B308" s="51"/>
      <c r="I308" s="159"/>
    </row>
    <row r="309" spans="1:2" ht="12.75">
      <c r="A309" s="29"/>
      <c r="B309" s="89"/>
    </row>
    <row r="310" spans="1:2" ht="12.75">
      <c r="A310" s="29" t="s">
        <v>82</v>
      </c>
      <c r="B310" s="30" t="s">
        <v>83</v>
      </c>
    </row>
    <row r="311" spans="1:2" ht="12.75">
      <c r="A311" s="31"/>
      <c r="B311" s="17" t="s">
        <v>340</v>
      </c>
    </row>
    <row r="312" ht="12.75">
      <c r="A312" s="31"/>
    </row>
    <row r="313" ht="12.75">
      <c r="A313" s="31"/>
    </row>
    <row r="314" spans="1:17" s="184" customFormat="1" ht="12.75">
      <c r="A314" s="29" t="s">
        <v>84</v>
      </c>
      <c r="B314" s="30" t="s">
        <v>91</v>
      </c>
      <c r="C314" s="17"/>
      <c r="D314" s="17"/>
      <c r="E314" s="17"/>
      <c r="F314" s="17"/>
      <c r="G314" s="17"/>
      <c r="H314" s="17"/>
      <c r="I314" s="17"/>
      <c r="J314" s="17"/>
      <c r="K314" s="17"/>
      <c r="L314" s="17"/>
      <c r="M314" s="17"/>
      <c r="N314" s="17"/>
      <c r="O314" s="17"/>
      <c r="P314" s="17"/>
      <c r="Q314" s="17"/>
    </row>
    <row r="315" spans="1:17" s="184" customFormat="1" ht="11.25" customHeight="1">
      <c r="A315" s="29"/>
      <c r="B315" s="83" t="s">
        <v>304</v>
      </c>
      <c r="C315" s="17"/>
      <c r="D315" s="17"/>
      <c r="E315" s="17"/>
      <c r="F315" s="17"/>
      <c r="G315" s="17"/>
      <c r="H315" s="17"/>
      <c r="I315" s="17"/>
      <c r="J315" s="17"/>
      <c r="K315" s="17"/>
      <c r="L315" s="17"/>
      <c r="M315" s="17"/>
      <c r="N315" s="17"/>
      <c r="O315" s="17"/>
      <c r="P315" s="17"/>
      <c r="Q315" s="17"/>
    </row>
    <row r="316" spans="1:17" s="184" customFormat="1" ht="12.75">
      <c r="A316" s="29"/>
      <c r="B316" s="83"/>
      <c r="C316" s="17"/>
      <c r="D316" s="17"/>
      <c r="E316" s="17"/>
      <c r="F316" s="17"/>
      <c r="G316" s="17"/>
      <c r="H316" s="17"/>
      <c r="I316" s="17"/>
      <c r="J316" s="17"/>
      <c r="K316" s="17"/>
      <c r="L316" s="17"/>
      <c r="M316" s="17"/>
      <c r="N316" s="17"/>
      <c r="O316" s="17"/>
      <c r="P316" s="17"/>
      <c r="Q316" s="17"/>
    </row>
    <row r="317" spans="1:17" s="184" customFormat="1" ht="12.75">
      <c r="A317" s="29"/>
      <c r="B317" s="83" t="s">
        <v>164</v>
      </c>
      <c r="C317" s="232" t="s">
        <v>343</v>
      </c>
      <c r="D317" s="232"/>
      <c r="E317" s="232"/>
      <c r="F317" s="232"/>
      <c r="G317" s="232"/>
      <c r="H317" s="232"/>
      <c r="I317" s="232"/>
      <c r="J317" s="232"/>
      <c r="K317" s="17"/>
      <c r="L317" s="17"/>
      <c r="M317" s="17"/>
      <c r="N317" s="17"/>
      <c r="O317" s="17"/>
      <c r="P317" s="17"/>
      <c r="Q317" s="17"/>
    </row>
    <row r="318" spans="1:17" s="184" customFormat="1" ht="9" customHeight="1">
      <c r="A318" s="29"/>
      <c r="B318" s="83"/>
      <c r="C318" s="50"/>
      <c r="D318" s="50"/>
      <c r="E318" s="50"/>
      <c r="F318" s="50"/>
      <c r="G318" s="50"/>
      <c r="H318" s="50"/>
      <c r="I318" s="50"/>
      <c r="J318" s="50"/>
      <c r="K318" s="17"/>
      <c r="L318" s="17"/>
      <c r="M318" s="17"/>
      <c r="N318" s="17"/>
      <c r="O318" s="17"/>
      <c r="P318" s="17"/>
      <c r="Q318" s="17"/>
    </row>
    <row r="319" spans="1:17" s="184" customFormat="1" ht="28.5" customHeight="1">
      <c r="A319" s="29"/>
      <c r="B319" s="83"/>
      <c r="C319" s="229" t="s">
        <v>412</v>
      </c>
      <c r="D319" s="229"/>
      <c r="E319" s="229"/>
      <c r="F319" s="229"/>
      <c r="G319" s="229"/>
      <c r="H319" s="229"/>
      <c r="I319" s="229"/>
      <c r="J319" s="229"/>
      <c r="K319" s="17"/>
      <c r="L319" s="17"/>
      <c r="M319" s="17"/>
      <c r="N319" s="17"/>
      <c r="O319" s="17"/>
      <c r="P319" s="17"/>
      <c r="Q319" s="17"/>
    </row>
    <row r="320" spans="1:17" s="184" customFormat="1" ht="8.25" customHeight="1">
      <c r="A320" s="29"/>
      <c r="B320" s="83"/>
      <c r="C320" s="50"/>
      <c r="D320" s="50"/>
      <c r="E320" s="50"/>
      <c r="F320" s="50"/>
      <c r="G320" s="50"/>
      <c r="H320" s="50"/>
      <c r="I320" s="50"/>
      <c r="J320" s="50"/>
      <c r="K320" s="17"/>
      <c r="L320" s="17"/>
      <c r="M320" s="17"/>
      <c r="N320" s="17"/>
      <c r="O320" s="17"/>
      <c r="P320" s="17"/>
      <c r="Q320" s="17"/>
    </row>
    <row r="321" spans="1:17" s="184" customFormat="1" ht="12.75" customHeight="1">
      <c r="A321" s="197"/>
      <c r="B321" s="30"/>
      <c r="C321" s="229" t="s">
        <v>407</v>
      </c>
      <c r="D321" s="229"/>
      <c r="E321" s="229"/>
      <c r="F321" s="229"/>
      <c r="G321" s="229"/>
      <c r="H321" s="229"/>
      <c r="I321" s="229"/>
      <c r="J321" s="229"/>
      <c r="K321" s="17"/>
      <c r="L321" s="17"/>
      <c r="M321" s="17"/>
      <c r="N321" s="17"/>
      <c r="O321" s="17"/>
      <c r="P321" s="17"/>
      <c r="Q321" s="17"/>
    </row>
    <row r="322" spans="1:17" s="184" customFormat="1" ht="12.75" customHeight="1">
      <c r="A322" s="29"/>
      <c r="B322" s="30"/>
      <c r="C322" s="229"/>
      <c r="D322" s="229"/>
      <c r="E322" s="229"/>
      <c r="F322" s="229"/>
      <c r="G322" s="229"/>
      <c r="H322" s="229"/>
      <c r="I322" s="229"/>
      <c r="J322" s="229"/>
      <c r="K322" s="17"/>
      <c r="L322" s="17"/>
      <c r="M322" s="17"/>
      <c r="N322" s="17"/>
      <c r="O322" s="17"/>
      <c r="P322" s="17"/>
      <c r="Q322" s="17"/>
    </row>
    <row r="323" spans="1:17" s="184" customFormat="1" ht="12.75" customHeight="1">
      <c r="A323" s="29"/>
      <c r="B323" s="30"/>
      <c r="C323" s="229"/>
      <c r="D323" s="229"/>
      <c r="E323" s="229"/>
      <c r="F323" s="229"/>
      <c r="G323" s="229"/>
      <c r="H323" s="229"/>
      <c r="I323" s="229"/>
      <c r="J323" s="229"/>
      <c r="K323" s="17"/>
      <c r="L323" s="17"/>
      <c r="M323" s="17"/>
      <c r="N323" s="17"/>
      <c r="O323" s="17"/>
      <c r="P323" s="17"/>
      <c r="Q323" s="17"/>
    </row>
    <row r="324" spans="1:17" s="184" customFormat="1" ht="12.75" customHeight="1">
      <c r="A324" s="29"/>
      <c r="B324" s="30"/>
      <c r="C324" s="229"/>
      <c r="D324" s="229"/>
      <c r="E324" s="229"/>
      <c r="F324" s="229"/>
      <c r="G324" s="229"/>
      <c r="H324" s="229"/>
      <c r="I324" s="229"/>
      <c r="J324" s="229"/>
      <c r="K324" s="17"/>
      <c r="L324" s="17"/>
      <c r="M324" s="17"/>
      <c r="N324" s="17"/>
      <c r="O324" s="17"/>
      <c r="P324" s="17"/>
      <c r="Q324" s="17"/>
    </row>
    <row r="325" spans="1:17" s="184" customFormat="1" ht="12.75" customHeight="1">
      <c r="A325" s="31"/>
      <c r="B325" s="17"/>
      <c r="C325" s="228" t="s">
        <v>411</v>
      </c>
      <c r="D325" s="228"/>
      <c r="E325" s="228"/>
      <c r="F325" s="228"/>
      <c r="G325" s="228"/>
      <c r="H325" s="228"/>
      <c r="I325" s="228"/>
      <c r="J325" s="228"/>
      <c r="K325" s="17"/>
      <c r="L325" s="17"/>
      <c r="M325" s="17"/>
      <c r="N325" s="17"/>
      <c r="O325" s="17"/>
      <c r="P325" s="17"/>
      <c r="Q325" s="17"/>
    </row>
    <row r="326" spans="1:17" s="184" customFormat="1" ht="12.75">
      <c r="A326" s="31"/>
      <c r="B326" s="17"/>
      <c r="C326" s="228"/>
      <c r="D326" s="228"/>
      <c r="E326" s="228"/>
      <c r="F326" s="228"/>
      <c r="G326" s="228"/>
      <c r="H326" s="228"/>
      <c r="I326" s="228"/>
      <c r="J326" s="228"/>
      <c r="K326" s="17"/>
      <c r="L326" s="17"/>
      <c r="M326" s="17"/>
      <c r="N326" s="17"/>
      <c r="O326" s="17"/>
      <c r="P326" s="17"/>
      <c r="Q326" s="17"/>
    </row>
    <row r="327" spans="1:17" s="184" customFormat="1" ht="12.75">
      <c r="A327" s="31"/>
      <c r="B327" s="17"/>
      <c r="C327" s="229" t="s">
        <v>410</v>
      </c>
      <c r="D327" s="229"/>
      <c r="E327" s="229"/>
      <c r="F327" s="229"/>
      <c r="G327" s="229"/>
      <c r="H327" s="229"/>
      <c r="I327" s="229"/>
      <c r="J327" s="229"/>
      <c r="K327" s="17"/>
      <c r="L327" s="17"/>
      <c r="M327" s="17"/>
      <c r="N327" s="17"/>
      <c r="O327" s="17"/>
      <c r="P327" s="17"/>
      <c r="Q327" s="17"/>
    </row>
    <row r="328" spans="1:17" s="184" customFormat="1" ht="12.75">
      <c r="A328" s="31"/>
      <c r="B328" s="17"/>
      <c r="C328" s="50"/>
      <c r="D328" s="50"/>
      <c r="E328" s="50"/>
      <c r="F328" s="50"/>
      <c r="G328" s="50"/>
      <c r="H328" s="50"/>
      <c r="I328" s="50"/>
      <c r="J328" s="50"/>
      <c r="K328" s="17"/>
      <c r="L328" s="17"/>
      <c r="M328" s="17"/>
      <c r="N328" s="17"/>
      <c r="O328" s="17"/>
      <c r="P328" s="17"/>
      <c r="Q328" s="17"/>
    </row>
    <row r="329" spans="1:17" s="184" customFormat="1" ht="12.75" customHeight="1">
      <c r="A329" s="31"/>
      <c r="B329" s="17"/>
      <c r="C329" s="198"/>
      <c r="D329" s="198"/>
      <c r="E329" s="198"/>
      <c r="F329" s="198"/>
      <c r="G329" s="198"/>
      <c r="H329" s="198"/>
      <c r="I329" s="198"/>
      <c r="J329" s="198"/>
      <c r="K329" s="17"/>
      <c r="L329" s="17"/>
      <c r="M329" s="17"/>
      <c r="N329" s="17"/>
      <c r="O329" s="17"/>
      <c r="P329" s="17"/>
      <c r="Q329" s="17"/>
    </row>
    <row r="330" spans="1:17" s="184" customFormat="1" ht="12.75" customHeight="1">
      <c r="A330" s="31"/>
      <c r="B330" s="17"/>
      <c r="C330" s="198"/>
      <c r="D330" s="198"/>
      <c r="E330" s="198"/>
      <c r="F330" s="198"/>
      <c r="G330" s="198"/>
      <c r="H330" s="198"/>
      <c r="I330" s="198"/>
      <c r="J330" s="198"/>
      <c r="K330" s="17"/>
      <c r="L330" s="17"/>
      <c r="M330" s="17"/>
      <c r="N330" s="17"/>
      <c r="O330" s="17"/>
      <c r="P330" s="17"/>
      <c r="Q330" s="17"/>
    </row>
    <row r="331" spans="1:17" s="184" customFormat="1" ht="12.75" customHeight="1">
      <c r="A331" s="31"/>
      <c r="B331" s="17"/>
      <c r="C331" s="198"/>
      <c r="D331" s="198"/>
      <c r="E331" s="198"/>
      <c r="F331" s="198"/>
      <c r="G331" s="198"/>
      <c r="H331" s="198"/>
      <c r="I331" s="198"/>
      <c r="J331" s="198"/>
      <c r="K331" s="17"/>
      <c r="L331" s="17"/>
      <c r="M331" s="17"/>
      <c r="N331" s="17"/>
      <c r="O331" s="17"/>
      <c r="P331" s="17"/>
      <c r="Q331" s="17"/>
    </row>
    <row r="332" spans="1:17" s="184" customFormat="1" ht="12.75">
      <c r="A332" s="31"/>
      <c r="B332" s="17"/>
      <c r="C332" s="50"/>
      <c r="D332" s="50"/>
      <c r="E332" s="50"/>
      <c r="F332" s="50"/>
      <c r="G332" s="50"/>
      <c r="H332" s="50"/>
      <c r="I332" s="50"/>
      <c r="J332" s="50"/>
      <c r="K332" s="17"/>
      <c r="L332" s="17"/>
      <c r="M332" s="17"/>
      <c r="N332" s="17"/>
      <c r="O332" s="17"/>
      <c r="P332" s="17"/>
      <c r="Q332" s="17"/>
    </row>
    <row r="333" spans="1:17" s="184" customFormat="1" ht="12.75">
      <c r="A333" s="29" t="s">
        <v>84</v>
      </c>
      <c r="B333" s="30" t="s">
        <v>341</v>
      </c>
      <c r="C333" s="50"/>
      <c r="D333" s="50"/>
      <c r="E333" s="50"/>
      <c r="F333" s="50"/>
      <c r="G333" s="50"/>
      <c r="H333" s="50"/>
      <c r="I333" s="50"/>
      <c r="J333" s="50"/>
      <c r="K333" s="17"/>
      <c r="L333" s="17"/>
      <c r="M333" s="17"/>
      <c r="N333" s="17"/>
      <c r="O333" s="17"/>
      <c r="P333" s="17"/>
      <c r="Q333" s="17"/>
    </row>
    <row r="334" spans="1:17" s="184" customFormat="1" ht="12.75">
      <c r="A334" s="29"/>
      <c r="B334" s="30"/>
      <c r="C334" s="50"/>
      <c r="D334" s="50"/>
      <c r="E334" s="50"/>
      <c r="F334" s="50"/>
      <c r="G334" s="50"/>
      <c r="H334" s="50"/>
      <c r="I334" s="50"/>
      <c r="J334" s="50"/>
      <c r="K334" s="17"/>
      <c r="L334" s="17"/>
      <c r="M334" s="17"/>
      <c r="N334" s="17"/>
      <c r="O334" s="17"/>
      <c r="P334" s="17"/>
      <c r="Q334" s="17"/>
    </row>
    <row r="335" spans="1:17" s="184" customFormat="1" ht="13.5" customHeight="1">
      <c r="A335" s="29"/>
      <c r="B335" s="83" t="s">
        <v>165</v>
      </c>
      <c r="C335" s="232" t="s">
        <v>344</v>
      </c>
      <c r="D335" s="232"/>
      <c r="E335" s="232"/>
      <c r="F335" s="232"/>
      <c r="G335" s="232"/>
      <c r="H335" s="232"/>
      <c r="I335" s="232"/>
      <c r="J335" s="232"/>
      <c r="K335" s="17"/>
      <c r="L335" s="17"/>
      <c r="M335" s="17"/>
      <c r="N335" s="17"/>
      <c r="O335" s="17"/>
      <c r="P335" s="17"/>
      <c r="Q335" s="17"/>
    </row>
    <row r="336" spans="1:17" s="184" customFormat="1" ht="10.5" customHeight="1">
      <c r="A336" s="29"/>
      <c r="B336" s="83"/>
      <c r="C336" s="50"/>
      <c r="D336" s="50"/>
      <c r="E336" s="50"/>
      <c r="F336" s="50"/>
      <c r="G336" s="50"/>
      <c r="H336" s="50"/>
      <c r="I336" s="50"/>
      <c r="J336" s="50"/>
      <c r="K336" s="17"/>
      <c r="L336" s="17"/>
      <c r="M336" s="17"/>
      <c r="N336" s="17"/>
      <c r="O336" s="17"/>
      <c r="P336" s="17"/>
      <c r="Q336" s="17"/>
    </row>
    <row r="337" spans="1:17" s="184" customFormat="1" ht="13.5" customHeight="1">
      <c r="A337" s="29"/>
      <c r="B337" s="83"/>
      <c r="C337" s="229" t="s">
        <v>403</v>
      </c>
      <c r="D337" s="229"/>
      <c r="E337" s="229"/>
      <c r="F337" s="229"/>
      <c r="G337" s="229"/>
      <c r="H337" s="229"/>
      <c r="I337" s="229"/>
      <c r="J337" s="229"/>
      <c r="K337" s="17"/>
      <c r="L337" s="17"/>
      <c r="M337" s="17"/>
      <c r="N337" s="17"/>
      <c r="O337" s="17"/>
      <c r="P337" s="17"/>
      <c r="Q337" s="17"/>
    </row>
    <row r="338" spans="1:17" s="184" customFormat="1" ht="13.5" customHeight="1">
      <c r="A338" s="29"/>
      <c r="B338" s="83"/>
      <c r="C338" s="229"/>
      <c r="D338" s="229"/>
      <c r="E338" s="229"/>
      <c r="F338" s="229"/>
      <c r="G338" s="229"/>
      <c r="H338" s="229"/>
      <c r="I338" s="229"/>
      <c r="J338" s="229"/>
      <c r="K338" s="17"/>
      <c r="L338" s="17"/>
      <c r="M338" s="17"/>
      <c r="N338" s="17"/>
      <c r="O338" s="17"/>
      <c r="P338" s="17"/>
      <c r="Q338" s="17"/>
    </row>
    <row r="339" spans="1:17" s="184" customFormat="1" ht="13.5" customHeight="1">
      <c r="A339" s="29"/>
      <c r="B339" s="83"/>
      <c r="C339" s="229"/>
      <c r="D339" s="229"/>
      <c r="E339" s="229"/>
      <c r="F339" s="229"/>
      <c r="G339" s="229"/>
      <c r="H339" s="229"/>
      <c r="I339" s="229"/>
      <c r="J339" s="229"/>
      <c r="K339" s="17"/>
      <c r="L339" s="17"/>
      <c r="M339" s="17"/>
      <c r="N339" s="17"/>
      <c r="O339" s="17"/>
      <c r="P339" s="17"/>
      <c r="Q339" s="17"/>
    </row>
    <row r="340" spans="1:17" s="184" customFormat="1" ht="13.5" customHeight="1">
      <c r="A340" s="29"/>
      <c r="B340" s="83"/>
      <c r="C340" s="229"/>
      <c r="D340" s="229"/>
      <c r="E340" s="229"/>
      <c r="F340" s="229"/>
      <c r="G340" s="229"/>
      <c r="H340" s="229"/>
      <c r="I340" s="229"/>
      <c r="J340" s="229"/>
      <c r="K340" s="17"/>
      <c r="L340" s="17"/>
      <c r="M340" s="17"/>
      <c r="N340" s="17"/>
      <c r="O340" s="17"/>
      <c r="P340" s="17"/>
      <c r="Q340" s="17"/>
    </row>
    <row r="341" spans="1:17" s="184" customFormat="1" ht="10.5" customHeight="1">
      <c r="A341" s="29"/>
      <c r="B341" s="83"/>
      <c r="C341" s="229"/>
      <c r="D341" s="229"/>
      <c r="E341" s="229"/>
      <c r="F341" s="229"/>
      <c r="G341" s="229"/>
      <c r="H341" s="229"/>
      <c r="I341" s="229"/>
      <c r="J341" s="229"/>
      <c r="K341" s="17"/>
      <c r="L341" s="17"/>
      <c r="M341" s="17"/>
      <c r="N341" s="17"/>
      <c r="O341" s="17"/>
      <c r="P341" s="17"/>
      <c r="Q341" s="17"/>
    </row>
    <row r="342" spans="1:17" s="184" customFormat="1" ht="13.5" customHeight="1">
      <c r="A342" s="29"/>
      <c r="B342" s="83"/>
      <c r="C342" s="229" t="s">
        <v>404</v>
      </c>
      <c r="D342" s="229"/>
      <c r="E342" s="229"/>
      <c r="F342" s="229"/>
      <c r="G342" s="229"/>
      <c r="H342" s="229"/>
      <c r="I342" s="229"/>
      <c r="J342" s="229"/>
      <c r="K342" s="17"/>
      <c r="L342" s="17"/>
      <c r="M342" s="17"/>
      <c r="N342" s="17"/>
      <c r="O342" s="17"/>
      <c r="P342" s="17"/>
      <c r="Q342" s="17"/>
    </row>
    <row r="343" spans="1:17" s="184" customFormat="1" ht="13.5" customHeight="1">
      <c r="A343" s="29"/>
      <c r="B343" s="83"/>
      <c r="C343" s="229"/>
      <c r="D343" s="229"/>
      <c r="E343" s="229"/>
      <c r="F343" s="229"/>
      <c r="G343" s="229"/>
      <c r="H343" s="229"/>
      <c r="I343" s="229"/>
      <c r="J343" s="229"/>
      <c r="K343" s="17"/>
      <c r="L343" s="17"/>
      <c r="M343" s="17"/>
      <c r="N343" s="17"/>
      <c r="O343" s="17"/>
      <c r="P343" s="17"/>
      <c r="Q343" s="17"/>
    </row>
    <row r="344" spans="1:17" s="184" customFormat="1" ht="13.5" customHeight="1">
      <c r="A344" s="29"/>
      <c r="B344" s="83"/>
      <c r="C344" s="228" t="s">
        <v>413</v>
      </c>
      <c r="D344" s="228"/>
      <c r="E344" s="228"/>
      <c r="F344" s="228"/>
      <c r="G344" s="228"/>
      <c r="H344" s="228"/>
      <c r="I344" s="228"/>
      <c r="J344" s="228"/>
      <c r="K344" s="17"/>
      <c r="L344" s="17"/>
      <c r="M344" s="17"/>
      <c r="N344" s="17"/>
      <c r="O344" s="17"/>
      <c r="P344" s="17"/>
      <c r="Q344" s="17"/>
    </row>
    <row r="345" spans="1:17" s="184" customFormat="1" ht="9.75" customHeight="1">
      <c r="A345" s="29"/>
      <c r="B345" s="83"/>
      <c r="C345" s="228"/>
      <c r="D345" s="228"/>
      <c r="E345" s="228"/>
      <c r="F345" s="228"/>
      <c r="G345" s="228"/>
      <c r="H345" s="228"/>
      <c r="I345" s="228"/>
      <c r="J345" s="228"/>
      <c r="K345" s="17"/>
      <c r="L345" s="17"/>
      <c r="M345" s="17"/>
      <c r="N345" s="17"/>
      <c r="O345" s="17"/>
      <c r="P345" s="17"/>
      <c r="Q345" s="17"/>
    </row>
    <row r="346" spans="1:17" s="184" customFormat="1" ht="13.5" customHeight="1" hidden="1">
      <c r="A346" s="29"/>
      <c r="B346" s="83"/>
      <c r="C346" s="228"/>
      <c r="D346" s="228"/>
      <c r="E346" s="228"/>
      <c r="F346" s="228"/>
      <c r="G346" s="228"/>
      <c r="H346" s="228"/>
      <c r="I346" s="228"/>
      <c r="J346" s="228"/>
      <c r="K346" s="17"/>
      <c r="L346" s="17"/>
      <c r="M346" s="17"/>
      <c r="N346" s="17"/>
      <c r="O346" s="17"/>
      <c r="P346" s="17"/>
      <c r="Q346" s="17"/>
    </row>
    <row r="347" spans="1:17" s="184" customFormat="1" ht="13.5" customHeight="1">
      <c r="A347" s="29"/>
      <c r="B347" s="83"/>
      <c r="C347" s="198"/>
      <c r="D347" s="198"/>
      <c r="E347" s="198"/>
      <c r="F347" s="198"/>
      <c r="G347" s="198"/>
      <c r="H347" s="198"/>
      <c r="I347" s="198"/>
      <c r="J347" s="198"/>
      <c r="K347" s="17"/>
      <c r="L347" s="17"/>
      <c r="M347" s="17"/>
      <c r="N347" s="17"/>
      <c r="O347" s="17"/>
      <c r="P347" s="17"/>
      <c r="Q347" s="17"/>
    </row>
    <row r="348" spans="1:17" s="184" customFormat="1" ht="34.5" customHeight="1">
      <c r="A348" s="29"/>
      <c r="B348" s="83"/>
      <c r="C348" s="206" t="s">
        <v>414</v>
      </c>
      <c r="D348" s="206"/>
      <c r="E348" s="206"/>
      <c r="F348" s="206"/>
      <c r="G348" s="206"/>
      <c r="H348" s="206"/>
      <c r="I348" s="206"/>
      <c r="J348" s="207"/>
      <c r="K348" s="17"/>
      <c r="L348" s="17"/>
      <c r="M348" s="17"/>
      <c r="N348" s="17"/>
      <c r="O348" s="17"/>
      <c r="P348" s="17"/>
      <c r="Q348" s="17"/>
    </row>
    <row r="349" spans="1:17" s="184" customFormat="1" ht="9.75" customHeight="1">
      <c r="A349" s="29"/>
      <c r="B349" s="83"/>
      <c r="C349" s="50"/>
      <c r="D349" s="50"/>
      <c r="E349" s="50"/>
      <c r="F349" s="50"/>
      <c r="G349" s="50"/>
      <c r="H349" s="50"/>
      <c r="I349" s="50"/>
      <c r="J349" s="50"/>
      <c r="K349" s="17"/>
      <c r="L349" s="17"/>
      <c r="M349" s="17"/>
      <c r="N349" s="17"/>
      <c r="O349" s="17"/>
      <c r="P349" s="17"/>
      <c r="Q349" s="17"/>
    </row>
    <row r="350" spans="1:17" s="184" customFormat="1" ht="12.75">
      <c r="A350" s="29"/>
      <c r="B350" s="83" t="s">
        <v>178</v>
      </c>
      <c r="C350" s="204" t="s">
        <v>222</v>
      </c>
      <c r="D350" s="204"/>
      <c r="E350" s="204"/>
      <c r="F350" s="204"/>
      <c r="G350" s="204"/>
      <c r="H350" s="17"/>
      <c r="I350" s="17"/>
      <c r="J350" s="17"/>
      <c r="K350" s="17"/>
      <c r="L350" s="17"/>
      <c r="M350" s="17"/>
      <c r="N350" s="17"/>
      <c r="O350" s="17"/>
      <c r="P350" s="17"/>
      <c r="Q350" s="17"/>
    </row>
    <row r="351" spans="1:17" s="184" customFormat="1" ht="12.75">
      <c r="A351" s="29"/>
      <c r="B351" s="83"/>
      <c r="C351" s="17"/>
      <c r="D351" s="17"/>
      <c r="E351" s="17"/>
      <c r="F351" s="17"/>
      <c r="G351" s="17"/>
      <c r="H351" s="17"/>
      <c r="I351" s="17"/>
      <c r="J351" s="17"/>
      <c r="K351" s="17"/>
      <c r="L351" s="17"/>
      <c r="M351" s="17"/>
      <c r="N351" s="17"/>
      <c r="O351" s="17"/>
      <c r="P351" s="17"/>
      <c r="Q351" s="17"/>
    </row>
    <row r="352" spans="1:17" s="184" customFormat="1" ht="12.75" customHeight="1">
      <c r="A352" s="29"/>
      <c r="B352" s="83"/>
      <c r="C352" s="229" t="s">
        <v>405</v>
      </c>
      <c r="D352" s="229"/>
      <c r="E352" s="229"/>
      <c r="F352" s="229"/>
      <c r="G352" s="229"/>
      <c r="H352" s="229"/>
      <c r="I352" s="229"/>
      <c r="J352" s="229"/>
      <c r="K352" s="17"/>
      <c r="L352" s="17"/>
      <c r="M352" s="17"/>
      <c r="N352" s="17"/>
      <c r="O352" s="17"/>
      <c r="P352" s="17"/>
      <c r="Q352" s="17"/>
    </row>
    <row r="353" spans="1:17" s="184" customFormat="1" ht="12.75" customHeight="1">
      <c r="A353" s="29"/>
      <c r="B353" s="83"/>
      <c r="C353" s="229"/>
      <c r="D353" s="229"/>
      <c r="E353" s="229"/>
      <c r="F353" s="229"/>
      <c r="G353" s="229"/>
      <c r="H353" s="229"/>
      <c r="I353" s="229"/>
      <c r="J353" s="229"/>
      <c r="K353" s="17"/>
      <c r="L353" s="17"/>
      <c r="M353" s="17"/>
      <c r="N353" s="17"/>
      <c r="O353" s="17"/>
      <c r="P353" s="17"/>
      <c r="Q353" s="17"/>
    </row>
    <row r="354" spans="1:17" s="184" customFormat="1" ht="12.75">
      <c r="A354" s="29"/>
      <c r="B354" s="30"/>
      <c r="C354" s="229"/>
      <c r="D354" s="229"/>
      <c r="E354" s="229"/>
      <c r="F354" s="229"/>
      <c r="G354" s="229"/>
      <c r="H354" s="229"/>
      <c r="I354" s="229"/>
      <c r="J354" s="229"/>
      <c r="K354" s="17"/>
      <c r="L354" s="17"/>
      <c r="M354" s="17"/>
      <c r="N354" s="17"/>
      <c r="O354" s="17"/>
      <c r="P354" s="17"/>
      <c r="Q354" s="17"/>
    </row>
    <row r="355" spans="1:17" s="184" customFormat="1" ht="12.75" customHeight="1">
      <c r="A355" s="29"/>
      <c r="B355" s="30"/>
      <c r="C355" s="229" t="s">
        <v>166</v>
      </c>
      <c r="D355" s="229"/>
      <c r="E355" s="229"/>
      <c r="F355" s="229"/>
      <c r="G355" s="229"/>
      <c r="H355" s="229"/>
      <c r="I355" s="229"/>
      <c r="J355" s="229"/>
      <c r="K355" s="17"/>
      <c r="L355" s="17"/>
      <c r="M355" s="17"/>
      <c r="N355" s="17"/>
      <c r="O355" s="17"/>
      <c r="P355" s="17"/>
      <c r="Q355" s="17"/>
    </row>
    <row r="356" spans="1:17" s="184" customFormat="1" ht="12.75" customHeight="1">
      <c r="A356" s="29"/>
      <c r="B356" s="30"/>
      <c r="C356" s="229"/>
      <c r="D356" s="229"/>
      <c r="E356" s="229"/>
      <c r="F356" s="229"/>
      <c r="G356" s="229"/>
      <c r="H356" s="229"/>
      <c r="I356" s="229"/>
      <c r="J356" s="229"/>
      <c r="K356" s="17"/>
      <c r="L356" s="17"/>
      <c r="M356" s="17"/>
      <c r="N356" s="17"/>
      <c r="O356" s="17"/>
      <c r="P356" s="17"/>
      <c r="Q356" s="17"/>
    </row>
    <row r="357" spans="1:17" s="184" customFormat="1" ht="12.75">
      <c r="A357" s="29"/>
      <c r="B357" s="30"/>
      <c r="C357" s="229"/>
      <c r="D357" s="229"/>
      <c r="E357" s="229"/>
      <c r="F357" s="229"/>
      <c r="G357" s="229"/>
      <c r="H357" s="229"/>
      <c r="I357" s="229"/>
      <c r="J357" s="229"/>
      <c r="K357" s="17"/>
      <c r="L357" s="17"/>
      <c r="M357" s="17"/>
      <c r="N357" s="17"/>
      <c r="O357" s="17"/>
      <c r="P357" s="17"/>
      <c r="Q357" s="17"/>
    </row>
    <row r="358" spans="1:17" s="184" customFormat="1" ht="12.75" customHeight="1">
      <c r="A358" s="31"/>
      <c r="B358" s="17"/>
      <c r="C358" s="228" t="s">
        <v>347</v>
      </c>
      <c r="D358" s="228"/>
      <c r="E358" s="228"/>
      <c r="F358" s="228"/>
      <c r="G358" s="228"/>
      <c r="H358" s="228"/>
      <c r="I358" s="228"/>
      <c r="J358" s="228"/>
      <c r="K358" s="17"/>
      <c r="L358" s="17"/>
      <c r="M358" s="17"/>
      <c r="N358" s="17"/>
      <c r="O358" s="17"/>
      <c r="P358" s="17"/>
      <c r="Q358" s="17"/>
    </row>
    <row r="359" spans="1:17" s="184" customFormat="1" ht="12.75">
      <c r="A359" s="31"/>
      <c r="B359" s="17"/>
      <c r="C359" s="50"/>
      <c r="D359" s="50"/>
      <c r="E359" s="50"/>
      <c r="F359" s="50"/>
      <c r="G359" s="50"/>
      <c r="H359" s="50"/>
      <c r="I359" s="50"/>
      <c r="J359" s="50"/>
      <c r="K359" s="17"/>
      <c r="L359" s="17"/>
      <c r="M359" s="17"/>
      <c r="N359" s="17"/>
      <c r="O359" s="17"/>
      <c r="P359" s="17"/>
      <c r="Q359" s="17"/>
    </row>
    <row r="360" spans="1:17" s="184" customFormat="1" ht="12.75">
      <c r="A360" s="31"/>
      <c r="B360" s="17" t="s">
        <v>287</v>
      </c>
      <c r="C360" s="232" t="s">
        <v>288</v>
      </c>
      <c r="D360" s="232"/>
      <c r="E360" s="232"/>
      <c r="F360" s="232"/>
      <c r="G360" s="232"/>
      <c r="H360" s="232"/>
      <c r="I360" s="232"/>
      <c r="J360" s="232"/>
      <c r="K360" s="17"/>
      <c r="L360" s="17"/>
      <c r="M360" s="17"/>
      <c r="N360" s="17"/>
      <c r="O360" s="17"/>
      <c r="P360" s="17"/>
      <c r="Q360" s="17"/>
    </row>
    <row r="361" spans="1:17" s="184" customFormat="1" ht="12.75">
      <c r="A361" s="31"/>
      <c r="B361" s="17"/>
      <c r="C361" s="50"/>
      <c r="D361" s="50"/>
      <c r="E361" s="50"/>
      <c r="F361" s="50"/>
      <c r="G361" s="50"/>
      <c r="H361" s="50"/>
      <c r="I361" s="50"/>
      <c r="J361" s="50"/>
      <c r="K361" s="17"/>
      <c r="L361" s="17"/>
      <c r="M361" s="17"/>
      <c r="N361" s="17"/>
      <c r="O361" s="17"/>
      <c r="P361" s="17"/>
      <c r="Q361" s="17"/>
    </row>
    <row r="362" spans="1:17" s="184" customFormat="1" ht="12.75">
      <c r="A362" s="31"/>
      <c r="B362" s="17"/>
      <c r="C362" s="229" t="s">
        <v>289</v>
      </c>
      <c r="D362" s="229"/>
      <c r="E362" s="229"/>
      <c r="F362" s="229"/>
      <c r="G362" s="229"/>
      <c r="H362" s="229"/>
      <c r="I362" s="229"/>
      <c r="J362" s="229"/>
      <c r="K362" s="17"/>
      <c r="L362" s="17"/>
      <c r="M362" s="17"/>
      <c r="N362" s="17"/>
      <c r="O362" s="17"/>
      <c r="P362" s="17"/>
      <c r="Q362" s="17"/>
    </row>
    <row r="363" spans="1:17" s="184" customFormat="1" ht="12.75">
      <c r="A363" s="31"/>
      <c r="B363" s="17"/>
      <c r="C363" s="50"/>
      <c r="D363" s="50"/>
      <c r="E363" s="50"/>
      <c r="F363" s="50"/>
      <c r="G363" s="50"/>
      <c r="H363" s="50"/>
      <c r="I363" s="50"/>
      <c r="J363" s="50"/>
      <c r="K363" s="17"/>
      <c r="L363" s="17"/>
      <c r="M363" s="17"/>
      <c r="N363" s="17"/>
      <c r="O363" s="17"/>
      <c r="P363" s="17"/>
      <c r="Q363" s="17"/>
    </row>
    <row r="364" spans="1:17" s="184" customFormat="1" ht="12.75">
      <c r="A364" s="31"/>
      <c r="B364" s="17"/>
      <c r="C364" s="229" t="s">
        <v>408</v>
      </c>
      <c r="D364" s="229"/>
      <c r="E364" s="229"/>
      <c r="F364" s="229"/>
      <c r="G364" s="229"/>
      <c r="H364" s="229"/>
      <c r="I364" s="229"/>
      <c r="J364" s="229"/>
      <c r="K364" s="17"/>
      <c r="L364" s="17"/>
      <c r="M364" s="17"/>
      <c r="N364" s="17"/>
      <c r="O364" s="17"/>
      <c r="P364" s="17"/>
      <c r="Q364" s="17"/>
    </row>
    <row r="365" spans="1:17" s="184" customFormat="1" ht="12.75">
      <c r="A365" s="31"/>
      <c r="B365" s="17"/>
      <c r="C365" s="229"/>
      <c r="D365" s="229"/>
      <c r="E365" s="229"/>
      <c r="F365" s="229"/>
      <c r="G365" s="229"/>
      <c r="H365" s="229"/>
      <c r="I365" s="229"/>
      <c r="J365" s="229"/>
      <c r="K365" s="17"/>
      <c r="L365" s="17"/>
      <c r="M365" s="17"/>
      <c r="N365" s="17"/>
      <c r="O365" s="17"/>
      <c r="P365" s="17"/>
      <c r="Q365" s="17"/>
    </row>
    <row r="366" spans="1:17" s="184" customFormat="1" ht="12.75">
      <c r="A366" s="31"/>
      <c r="B366" s="17"/>
      <c r="C366" s="229"/>
      <c r="D366" s="229"/>
      <c r="E366" s="229"/>
      <c r="F366" s="229"/>
      <c r="G366" s="229"/>
      <c r="H366" s="229"/>
      <c r="I366" s="229"/>
      <c r="J366" s="229"/>
      <c r="K366" s="17"/>
      <c r="L366" s="17"/>
      <c r="M366" s="17"/>
      <c r="N366" s="17"/>
      <c r="O366" s="17"/>
      <c r="P366" s="17"/>
      <c r="Q366" s="17"/>
    </row>
    <row r="367" spans="1:17" s="184" customFormat="1" ht="12.75">
      <c r="A367" s="31"/>
      <c r="B367" s="17"/>
      <c r="C367" s="229"/>
      <c r="D367" s="229"/>
      <c r="E367" s="229"/>
      <c r="F367" s="229"/>
      <c r="G367" s="229"/>
      <c r="H367" s="229"/>
      <c r="I367" s="229"/>
      <c r="J367" s="229"/>
      <c r="K367" s="17"/>
      <c r="L367" s="17"/>
      <c r="M367" s="17"/>
      <c r="N367" s="17"/>
      <c r="O367" s="17"/>
      <c r="P367" s="17"/>
      <c r="Q367" s="17"/>
    </row>
    <row r="368" spans="1:17" s="184" customFormat="1" ht="12.75">
      <c r="A368" s="31"/>
      <c r="B368" s="17"/>
      <c r="C368" s="229" t="s">
        <v>345</v>
      </c>
      <c r="D368" s="229"/>
      <c r="E368" s="229"/>
      <c r="F368" s="229"/>
      <c r="G368" s="229"/>
      <c r="H368" s="229"/>
      <c r="I368" s="229"/>
      <c r="J368" s="229"/>
      <c r="K368" s="17"/>
      <c r="L368" s="17"/>
      <c r="M368" s="17"/>
      <c r="N368" s="17"/>
      <c r="O368" s="17"/>
      <c r="P368" s="17"/>
      <c r="Q368" s="17"/>
    </row>
    <row r="369" spans="1:17" s="184" customFormat="1" ht="12" customHeight="1">
      <c r="A369" s="31"/>
      <c r="B369" s="17"/>
      <c r="C369" s="229"/>
      <c r="D369" s="229"/>
      <c r="E369" s="229"/>
      <c r="F369" s="229"/>
      <c r="G369" s="229"/>
      <c r="H369" s="229"/>
      <c r="I369" s="229"/>
      <c r="J369" s="229"/>
      <c r="K369" s="17"/>
      <c r="L369" s="17"/>
      <c r="M369" s="17"/>
      <c r="N369" s="17"/>
      <c r="O369" s="17"/>
      <c r="P369" s="17"/>
      <c r="Q369" s="17"/>
    </row>
    <row r="370" spans="1:17" s="184" customFormat="1" ht="12.75">
      <c r="A370" s="31"/>
      <c r="B370" s="17"/>
      <c r="C370" s="228" t="s">
        <v>409</v>
      </c>
      <c r="D370" s="228"/>
      <c r="E370" s="228"/>
      <c r="F370" s="228"/>
      <c r="G370" s="228"/>
      <c r="H370" s="228"/>
      <c r="I370" s="228"/>
      <c r="J370" s="228"/>
      <c r="K370" s="17"/>
      <c r="L370" s="17"/>
      <c r="M370" s="17"/>
      <c r="N370" s="17"/>
      <c r="O370" s="17"/>
      <c r="P370" s="17"/>
      <c r="Q370" s="17"/>
    </row>
    <row r="371" spans="1:17" s="184" customFormat="1" ht="12.75">
      <c r="A371" s="31"/>
      <c r="B371" s="17"/>
      <c r="C371" s="50"/>
      <c r="D371" s="50"/>
      <c r="E371" s="50"/>
      <c r="F371" s="50"/>
      <c r="G371" s="50"/>
      <c r="H371" s="50"/>
      <c r="I371" s="50"/>
      <c r="J371" s="50"/>
      <c r="K371" s="17"/>
      <c r="L371" s="17"/>
      <c r="M371" s="17"/>
      <c r="N371" s="17"/>
      <c r="O371" s="17"/>
      <c r="P371" s="17"/>
      <c r="Q371" s="17"/>
    </row>
    <row r="372" spans="1:17" s="184" customFormat="1" ht="12.75">
      <c r="A372" s="29"/>
      <c r="B372" s="83" t="s">
        <v>310</v>
      </c>
      <c r="C372" s="204" t="s">
        <v>290</v>
      </c>
      <c r="D372" s="204"/>
      <c r="E372" s="204"/>
      <c r="F372" s="204"/>
      <c r="G372" s="204"/>
      <c r="H372" s="204"/>
      <c r="I372" s="204"/>
      <c r="J372" s="17"/>
      <c r="K372" s="17"/>
      <c r="L372" s="17"/>
      <c r="M372" s="17"/>
      <c r="N372" s="17"/>
      <c r="O372" s="17"/>
      <c r="P372" s="17"/>
      <c r="Q372" s="17"/>
    </row>
    <row r="373" spans="1:17" s="184" customFormat="1" ht="14.25" customHeight="1">
      <c r="A373" s="31"/>
      <c r="B373" s="17"/>
      <c r="C373" s="50"/>
      <c r="D373" s="50"/>
      <c r="E373" s="50"/>
      <c r="F373" s="50"/>
      <c r="G373" s="50"/>
      <c r="H373" s="50"/>
      <c r="I373" s="50"/>
      <c r="J373" s="50"/>
      <c r="K373" s="17"/>
      <c r="L373" s="17"/>
      <c r="M373" s="17"/>
      <c r="N373" s="17"/>
      <c r="O373" s="17"/>
      <c r="P373" s="17"/>
      <c r="Q373" s="17"/>
    </row>
    <row r="374" spans="1:17" s="184" customFormat="1" ht="12.75">
      <c r="A374" s="31"/>
      <c r="B374" s="17"/>
      <c r="C374" s="228" t="s">
        <v>406</v>
      </c>
      <c r="D374" s="228"/>
      <c r="E374" s="228"/>
      <c r="F374" s="228"/>
      <c r="G374" s="228"/>
      <c r="H374" s="228"/>
      <c r="I374" s="228"/>
      <c r="J374" s="228"/>
      <c r="K374" s="17"/>
      <c r="L374" s="17"/>
      <c r="M374" s="17"/>
      <c r="N374" s="17"/>
      <c r="O374" s="17"/>
      <c r="P374" s="17"/>
      <c r="Q374" s="17"/>
    </row>
    <row r="375" spans="1:17" s="184" customFormat="1" ht="12.75">
      <c r="A375" s="31"/>
      <c r="B375" s="17"/>
      <c r="C375" s="228"/>
      <c r="D375" s="228"/>
      <c r="E375" s="228"/>
      <c r="F375" s="228"/>
      <c r="G375" s="228"/>
      <c r="H375" s="228"/>
      <c r="I375" s="228"/>
      <c r="J375" s="228"/>
      <c r="K375" s="17"/>
      <c r="L375" s="17"/>
      <c r="M375" s="17"/>
      <c r="N375" s="17"/>
      <c r="O375" s="17"/>
      <c r="P375" s="17"/>
      <c r="Q375" s="17"/>
    </row>
    <row r="376" spans="1:17" s="184" customFormat="1" ht="12.75">
      <c r="A376" s="31"/>
      <c r="B376" s="17"/>
      <c r="C376" s="228"/>
      <c r="D376" s="228"/>
      <c r="E376" s="228"/>
      <c r="F376" s="228"/>
      <c r="G376" s="228"/>
      <c r="H376" s="228"/>
      <c r="I376" s="228"/>
      <c r="J376" s="228"/>
      <c r="K376" s="17"/>
      <c r="L376" s="17"/>
      <c r="M376" s="17"/>
      <c r="N376" s="17"/>
      <c r="O376" s="17"/>
      <c r="P376" s="17"/>
      <c r="Q376" s="17"/>
    </row>
    <row r="377" spans="1:17" s="184" customFormat="1" ht="15" customHeight="1">
      <c r="A377" s="31"/>
      <c r="B377" s="17"/>
      <c r="C377" s="228"/>
      <c r="D377" s="228"/>
      <c r="E377" s="228"/>
      <c r="F377" s="228"/>
      <c r="G377" s="228"/>
      <c r="H377" s="228"/>
      <c r="I377" s="228"/>
      <c r="J377" s="228"/>
      <c r="K377" s="17"/>
      <c r="L377" s="17"/>
      <c r="M377" s="17"/>
      <c r="N377" s="17"/>
      <c r="O377" s="17"/>
      <c r="P377" s="17"/>
      <c r="Q377" s="17"/>
    </row>
    <row r="378" spans="1:17" s="184" customFormat="1" ht="5.25" customHeight="1">
      <c r="A378" s="31"/>
      <c r="B378" s="17"/>
      <c r="C378" s="50"/>
      <c r="D378" s="50"/>
      <c r="E378" s="50"/>
      <c r="F378" s="50"/>
      <c r="G378" s="50"/>
      <c r="H378" s="50"/>
      <c r="I378" s="50"/>
      <c r="J378" s="50"/>
      <c r="K378" s="17"/>
      <c r="L378" s="17"/>
      <c r="M378" s="17"/>
      <c r="N378" s="17"/>
      <c r="O378" s="17"/>
      <c r="P378" s="17"/>
      <c r="Q378" s="17"/>
    </row>
    <row r="379" spans="1:17" s="184" customFormat="1" ht="12.75">
      <c r="A379" s="31"/>
      <c r="B379" s="17"/>
      <c r="C379" s="228" t="s">
        <v>291</v>
      </c>
      <c r="D379" s="228"/>
      <c r="E379" s="228"/>
      <c r="F379" s="228"/>
      <c r="G379" s="228"/>
      <c r="H379" s="228"/>
      <c r="I379" s="228"/>
      <c r="J379" s="228"/>
      <c r="K379" s="17"/>
      <c r="L379" s="17"/>
      <c r="M379" s="17"/>
      <c r="N379" s="17"/>
      <c r="O379" s="17"/>
      <c r="P379" s="17"/>
      <c r="Q379" s="17"/>
    </row>
    <row r="380" spans="1:17" s="184" customFormat="1" ht="12.75">
      <c r="A380" s="31"/>
      <c r="B380" s="17"/>
      <c r="C380" s="228"/>
      <c r="D380" s="228"/>
      <c r="E380" s="228"/>
      <c r="F380" s="228"/>
      <c r="G380" s="228"/>
      <c r="H380" s="228"/>
      <c r="I380" s="228"/>
      <c r="J380" s="228"/>
      <c r="K380" s="17"/>
      <c r="L380" s="17"/>
      <c r="M380" s="17"/>
      <c r="N380" s="17"/>
      <c r="O380" s="17"/>
      <c r="P380" s="17"/>
      <c r="Q380" s="17"/>
    </row>
    <row r="381" spans="1:17" s="184" customFormat="1" ht="12.75">
      <c r="A381" s="31"/>
      <c r="B381" s="17"/>
      <c r="C381" s="198"/>
      <c r="D381" s="198"/>
      <c r="E381" s="198"/>
      <c r="F381" s="198"/>
      <c r="G381" s="198"/>
      <c r="H381" s="198"/>
      <c r="I381" s="198"/>
      <c r="J381" s="198"/>
      <c r="K381" s="17"/>
      <c r="L381" s="17"/>
      <c r="M381" s="17"/>
      <c r="N381" s="17"/>
      <c r="O381" s="17"/>
      <c r="P381" s="17"/>
      <c r="Q381" s="17"/>
    </row>
    <row r="382" spans="1:17" s="184" customFormat="1" ht="12.75">
      <c r="A382" s="31"/>
      <c r="B382" s="17"/>
      <c r="C382" s="228" t="s">
        <v>346</v>
      </c>
      <c r="D382" s="228"/>
      <c r="E382" s="228"/>
      <c r="F382" s="228"/>
      <c r="G382" s="228"/>
      <c r="H382" s="228"/>
      <c r="I382" s="228"/>
      <c r="J382" s="228"/>
      <c r="K382" s="17"/>
      <c r="L382" s="17"/>
      <c r="M382" s="17"/>
      <c r="N382" s="17"/>
      <c r="O382" s="17"/>
      <c r="P382" s="17"/>
      <c r="Q382" s="17"/>
    </row>
    <row r="383" spans="1:17" s="184" customFormat="1" ht="12.75">
      <c r="A383" s="31"/>
      <c r="B383" s="17"/>
      <c r="C383" s="198"/>
      <c r="D383" s="198"/>
      <c r="E383" s="198"/>
      <c r="F383" s="198"/>
      <c r="G383" s="198"/>
      <c r="H383" s="198"/>
      <c r="I383" s="198"/>
      <c r="J383" s="198"/>
      <c r="K383" s="17"/>
      <c r="L383" s="17"/>
      <c r="M383" s="17"/>
      <c r="N383" s="17"/>
      <c r="O383" s="17"/>
      <c r="P383" s="17"/>
      <c r="Q383" s="17"/>
    </row>
    <row r="384" spans="1:17" s="184" customFormat="1" ht="12.75">
      <c r="A384" s="31"/>
      <c r="B384" s="17"/>
      <c r="C384" s="198"/>
      <c r="D384" s="198"/>
      <c r="E384" s="198"/>
      <c r="F384" s="198"/>
      <c r="G384" s="198"/>
      <c r="H384" s="198"/>
      <c r="I384" s="198"/>
      <c r="J384" s="198"/>
      <c r="K384" s="17"/>
      <c r="L384" s="17"/>
      <c r="M384" s="17"/>
      <c r="N384" s="17"/>
      <c r="O384" s="17"/>
      <c r="P384" s="17"/>
      <c r="Q384" s="17"/>
    </row>
    <row r="385" spans="1:10" ht="12.75">
      <c r="A385" s="31"/>
      <c r="C385" s="50"/>
      <c r="D385" s="50"/>
      <c r="E385" s="50"/>
      <c r="F385" s="50"/>
      <c r="G385" s="50"/>
      <c r="H385" s="50"/>
      <c r="I385" s="50"/>
      <c r="J385" s="50"/>
    </row>
    <row r="386" spans="1:2" ht="12.75">
      <c r="A386" s="29" t="s">
        <v>85</v>
      </c>
      <c r="B386" s="30" t="s">
        <v>23</v>
      </c>
    </row>
    <row r="387" spans="1:2" ht="12.75">
      <c r="A387" s="31"/>
      <c r="B387" s="17" t="s">
        <v>301</v>
      </c>
    </row>
    <row r="388" ht="12.75">
      <c r="A388" s="31"/>
    </row>
    <row r="389" ht="12.75">
      <c r="A389" s="31"/>
    </row>
    <row r="390" spans="1:2" ht="12.75">
      <c r="A390" s="29" t="s">
        <v>86</v>
      </c>
      <c r="B390" s="30" t="s">
        <v>93</v>
      </c>
    </row>
    <row r="391" spans="1:2" ht="12.75">
      <c r="A391" s="31"/>
      <c r="B391" s="31"/>
    </row>
    <row r="392" spans="1:10" ht="15" customHeight="1">
      <c r="A392" s="31"/>
      <c r="C392" s="55"/>
      <c r="D392" s="55"/>
      <c r="E392" s="55"/>
      <c r="F392" s="55"/>
      <c r="G392" s="126" t="s">
        <v>120</v>
      </c>
      <c r="H392" s="126"/>
      <c r="I392" s="126" t="s">
        <v>121</v>
      </c>
      <c r="J392" s="55"/>
    </row>
    <row r="393" spans="1:10" ht="12.75">
      <c r="A393" s="31"/>
      <c r="C393" s="127"/>
      <c r="D393" s="127"/>
      <c r="E393" s="127"/>
      <c r="F393" s="127"/>
      <c r="G393" s="128" t="s">
        <v>106</v>
      </c>
      <c r="H393" s="128"/>
      <c r="I393" s="128" t="s">
        <v>111</v>
      </c>
      <c r="J393" s="127"/>
    </row>
    <row r="394" spans="1:10" ht="12.75">
      <c r="A394" s="31"/>
      <c r="C394" s="127"/>
      <c r="D394" s="127"/>
      <c r="E394" s="127"/>
      <c r="F394" s="127"/>
      <c r="G394" s="128" t="s">
        <v>112</v>
      </c>
      <c r="H394" s="128"/>
      <c r="I394" s="128" t="s">
        <v>113</v>
      </c>
      <c r="J394" s="127"/>
    </row>
    <row r="395" spans="1:10" ht="12.75">
      <c r="A395" s="31"/>
      <c r="C395" s="127"/>
      <c r="D395" s="127"/>
      <c r="E395" s="127"/>
      <c r="F395" s="127"/>
      <c r="G395" s="188" t="s">
        <v>393</v>
      </c>
      <c r="H395" s="128"/>
      <c r="I395" s="188" t="s">
        <v>393</v>
      </c>
      <c r="J395" s="127"/>
    </row>
    <row r="396" spans="1:10" ht="12.75">
      <c r="A396" s="31"/>
      <c r="B396" s="189" t="s">
        <v>116</v>
      </c>
      <c r="C396" s="233" t="s">
        <v>126</v>
      </c>
      <c r="D396" s="233"/>
      <c r="E396" s="233"/>
      <c r="F396" s="127"/>
      <c r="G396" s="127"/>
      <c r="H396" s="127"/>
      <c r="I396" s="127"/>
      <c r="J396" s="127"/>
    </row>
    <row r="397" spans="1:10" ht="12.75">
      <c r="A397" s="31"/>
      <c r="C397" s="127"/>
      <c r="D397" s="230" t="s">
        <v>378</v>
      </c>
      <c r="E397" s="230"/>
      <c r="F397" s="127"/>
      <c r="G397" s="191">
        <f>'Income Statement'!E33</f>
        <v>-763</v>
      </c>
      <c r="H397" s="191"/>
      <c r="I397" s="191">
        <f>'Income Statement'!I33</f>
        <v>-572</v>
      </c>
      <c r="J397" s="127"/>
    </row>
    <row r="398" spans="1:10" ht="12.75">
      <c r="A398" s="31"/>
      <c r="C398" s="127"/>
      <c r="D398" s="127"/>
      <c r="E398" s="127"/>
      <c r="F398" s="127"/>
      <c r="G398" s="127"/>
      <c r="H398" s="127"/>
      <c r="I398" s="127"/>
      <c r="J398" s="127"/>
    </row>
    <row r="399" spans="1:10" ht="12.75">
      <c r="A399" s="31"/>
      <c r="C399" s="127"/>
      <c r="D399" s="230" t="s">
        <v>122</v>
      </c>
      <c r="E399" s="230"/>
      <c r="F399" s="230"/>
      <c r="G399" s="191">
        <v>286680</v>
      </c>
      <c r="H399" s="191"/>
      <c r="I399" s="191">
        <v>286680</v>
      </c>
      <c r="J399" s="127"/>
    </row>
    <row r="400" spans="1:10" ht="12.75">
      <c r="A400" s="31"/>
      <c r="C400" s="127"/>
      <c r="D400" s="96"/>
      <c r="E400" s="96"/>
      <c r="F400" s="96"/>
      <c r="G400" s="127"/>
      <c r="H400" s="127"/>
      <c r="I400" s="127"/>
      <c r="J400" s="127"/>
    </row>
    <row r="401" spans="1:10" ht="13.5" thickBot="1">
      <c r="A401" s="31"/>
      <c r="C401" s="127"/>
      <c r="D401" s="233" t="s">
        <v>114</v>
      </c>
      <c r="E401" s="233"/>
      <c r="F401" s="190"/>
      <c r="G401" s="192">
        <f>+G397/G399*100</f>
        <v>-0.26615041160876235</v>
      </c>
      <c r="H401" s="193"/>
      <c r="I401" s="192">
        <f>+I397/I399*100</f>
        <v>-0.19952560346030418</v>
      </c>
      <c r="J401" s="127"/>
    </row>
    <row r="402" spans="1:10" ht="13.5" thickTop="1">
      <c r="A402" s="31"/>
      <c r="C402" s="127"/>
      <c r="D402" s="96"/>
      <c r="E402" s="96"/>
      <c r="F402" s="96"/>
      <c r="G402" s="127"/>
      <c r="H402" s="127"/>
      <c r="I402" s="127"/>
      <c r="J402" s="127"/>
    </row>
    <row r="403" spans="1:10" ht="13.5" thickBot="1">
      <c r="A403" s="31"/>
      <c r="B403" s="189" t="s">
        <v>117</v>
      </c>
      <c r="C403" s="233" t="s">
        <v>115</v>
      </c>
      <c r="D403" s="233"/>
      <c r="E403" s="233"/>
      <c r="F403" s="96"/>
      <c r="G403" s="194" t="s">
        <v>129</v>
      </c>
      <c r="H403" s="195"/>
      <c r="I403" s="194" t="s">
        <v>92</v>
      </c>
      <c r="J403" s="127"/>
    </row>
    <row r="404" spans="1:10" ht="13.5" thickTop="1">
      <c r="A404" s="31"/>
      <c r="B404" s="189"/>
      <c r="C404" s="190"/>
      <c r="D404" s="190"/>
      <c r="E404" s="190"/>
      <c r="F404" s="96"/>
      <c r="G404" s="196"/>
      <c r="H404" s="195"/>
      <c r="I404" s="196"/>
      <c r="J404" s="127"/>
    </row>
    <row r="405" spans="1:10" ht="12.75">
      <c r="A405" s="31"/>
      <c r="C405" s="127"/>
      <c r="D405" s="96"/>
      <c r="E405" s="96"/>
      <c r="F405" s="96"/>
      <c r="G405" s="127"/>
      <c r="H405" s="127"/>
      <c r="I405" s="127"/>
      <c r="J405" s="127"/>
    </row>
    <row r="406" spans="1:10" ht="12.75">
      <c r="A406" s="29" t="s">
        <v>157</v>
      </c>
      <c r="B406" s="30" t="s">
        <v>158</v>
      </c>
      <c r="C406" s="114"/>
      <c r="D406" s="114"/>
      <c r="E406" s="114"/>
      <c r="F406" s="114"/>
      <c r="G406" s="114"/>
      <c r="H406" s="114"/>
      <c r="I406" s="114"/>
      <c r="J406" s="114"/>
    </row>
    <row r="407" spans="1:10" ht="12.75">
      <c r="A407" s="31"/>
      <c r="B407" s="231" t="s">
        <v>399</v>
      </c>
      <c r="C407" s="231"/>
      <c r="D407" s="231"/>
      <c r="E407" s="231"/>
      <c r="F407" s="231"/>
      <c r="G407" s="231"/>
      <c r="H407" s="231"/>
      <c r="I407" s="231"/>
      <c r="J407" s="231"/>
    </row>
    <row r="408" spans="1:10" ht="12.75">
      <c r="A408" s="31"/>
      <c r="B408" s="231"/>
      <c r="C408" s="231"/>
      <c r="D408" s="231"/>
      <c r="E408" s="231"/>
      <c r="F408" s="231"/>
      <c r="G408" s="231"/>
      <c r="H408" s="231"/>
      <c r="I408" s="231"/>
      <c r="J408" s="231"/>
    </row>
    <row r="409" spans="1:10" ht="12.75">
      <c r="A409" s="31"/>
      <c r="B409" s="130"/>
      <c r="C409" s="130"/>
      <c r="D409" s="130"/>
      <c r="E409" s="130"/>
      <c r="F409" s="130"/>
      <c r="G409" s="130"/>
      <c r="H409" s="130"/>
      <c r="I409" s="130"/>
      <c r="J409" s="130"/>
    </row>
    <row r="410" spans="1:10" ht="12.75">
      <c r="A410" s="31"/>
      <c r="C410" s="114"/>
      <c r="D410" s="114"/>
      <c r="E410" s="114"/>
      <c r="F410" s="114"/>
      <c r="G410" s="114"/>
      <c r="H410" s="114"/>
      <c r="I410" s="114"/>
      <c r="J410" s="114"/>
    </row>
    <row r="411" ht="12.75">
      <c r="A411" s="17" t="s">
        <v>104</v>
      </c>
    </row>
    <row r="412" ht="12.75">
      <c r="A412" s="17" t="s">
        <v>5</v>
      </c>
    </row>
    <row r="413" ht="12.75">
      <c r="A413" s="17" t="s">
        <v>102</v>
      </c>
    </row>
    <row r="414" ht="12.75">
      <c r="A414" s="17" t="s">
        <v>103</v>
      </c>
    </row>
    <row r="416" ht="12.75">
      <c r="A416" s="17" t="s">
        <v>24</v>
      </c>
    </row>
    <row r="417" ht="12.75">
      <c r="A417" s="31"/>
    </row>
    <row r="418" ht="12.75">
      <c r="A418" s="31"/>
    </row>
    <row r="419" ht="12.75">
      <c r="A419" s="31"/>
    </row>
    <row r="420" ht="12.75">
      <c r="A420" s="31"/>
    </row>
    <row r="421" ht="12.75">
      <c r="A421" s="31"/>
    </row>
    <row r="422" ht="12.75">
      <c r="A422" s="31"/>
    </row>
    <row r="423" ht="12.75">
      <c r="A423" s="31"/>
    </row>
    <row r="424" ht="12.75">
      <c r="A424" s="31"/>
    </row>
    <row r="425" ht="12.75">
      <c r="A425" s="31"/>
    </row>
    <row r="428" ht="12.75">
      <c r="A428" s="31"/>
    </row>
    <row r="429" ht="12.75">
      <c r="A429" s="31"/>
    </row>
    <row r="430" ht="12.75">
      <c r="A430" s="31"/>
    </row>
    <row r="431" ht="12.75">
      <c r="A431" s="31"/>
    </row>
    <row r="432" ht="12.75">
      <c r="A432" s="31"/>
    </row>
    <row r="433" ht="12.75">
      <c r="A433" s="31"/>
    </row>
    <row r="434" ht="12.75">
      <c r="A434" s="31"/>
    </row>
    <row r="435" ht="12.75">
      <c r="A435" s="31"/>
    </row>
    <row r="436" ht="12.75">
      <c r="A436" s="31"/>
    </row>
    <row r="437" ht="12.75">
      <c r="A437" s="31"/>
    </row>
    <row r="438" ht="12.75">
      <c r="A438" s="31"/>
    </row>
    <row r="439" ht="12.75">
      <c r="A439" s="31"/>
    </row>
    <row r="440" ht="12.75">
      <c r="A440" s="31"/>
    </row>
    <row r="441" ht="12.75">
      <c r="A441" s="31"/>
    </row>
    <row r="442" ht="12.75">
      <c r="A442" s="31"/>
    </row>
    <row r="443" ht="12.75">
      <c r="A443" s="31"/>
    </row>
    <row r="444" ht="12.75">
      <c r="A444" s="31"/>
    </row>
    <row r="445" ht="12.75">
      <c r="A445" s="31"/>
    </row>
    <row r="446" ht="12.75">
      <c r="A446" s="31"/>
    </row>
    <row r="447" ht="12.75">
      <c r="A447" s="31"/>
    </row>
    <row r="448" ht="12.75">
      <c r="A448" s="31"/>
    </row>
    <row r="449" ht="12.75">
      <c r="A449" s="31"/>
    </row>
  </sheetData>
  <mergeCells count="49">
    <mergeCell ref="C358:J358"/>
    <mergeCell ref="C370:J370"/>
    <mergeCell ref="C382:J382"/>
    <mergeCell ref="C379:J380"/>
    <mergeCell ref="B245:J245"/>
    <mergeCell ref="B268:J271"/>
    <mergeCell ref="B225:J229"/>
    <mergeCell ref="B243:D243"/>
    <mergeCell ref="B241:D241"/>
    <mergeCell ref="C337:J341"/>
    <mergeCell ref="C327:J327"/>
    <mergeCell ref="C335:J335"/>
    <mergeCell ref="C317:J317"/>
    <mergeCell ref="C319:J319"/>
    <mergeCell ref="C321:J324"/>
    <mergeCell ref="C325:J326"/>
    <mergeCell ref="B184:J185"/>
    <mergeCell ref="B218:J221"/>
    <mergeCell ref="B206:J207"/>
    <mergeCell ref="B127:J128"/>
    <mergeCell ref="B143:J146"/>
    <mergeCell ref="B147:J148"/>
    <mergeCell ref="B150:J151"/>
    <mergeCell ref="B201:J202"/>
    <mergeCell ref="C403:E403"/>
    <mergeCell ref="B6:J8"/>
    <mergeCell ref="B119:J119"/>
    <mergeCell ref="B70:J71"/>
    <mergeCell ref="B65:J65"/>
    <mergeCell ref="B60:J61"/>
    <mergeCell ref="C34:J35"/>
    <mergeCell ref="C36:J38"/>
    <mergeCell ref="B10:J13"/>
    <mergeCell ref="B16:J17"/>
    <mergeCell ref="D397:E397"/>
    <mergeCell ref="B407:J408"/>
    <mergeCell ref="D399:F399"/>
    <mergeCell ref="C360:J360"/>
    <mergeCell ref="C362:J362"/>
    <mergeCell ref="C364:J367"/>
    <mergeCell ref="C368:J369"/>
    <mergeCell ref="C374:J377"/>
    <mergeCell ref="D401:E401"/>
    <mergeCell ref="C396:E396"/>
    <mergeCell ref="C344:J346"/>
    <mergeCell ref="C342:J343"/>
    <mergeCell ref="C355:J357"/>
    <mergeCell ref="C352:J354"/>
    <mergeCell ref="C348:J348"/>
  </mergeCells>
  <printOptions horizontalCentered="1"/>
  <pageMargins left="0.35433070866141736" right="0" top="1.3779527559055118" bottom="0.5118110236220472" header="0.5118110236220472" footer="0.5118110236220472"/>
  <pageSetup horizontalDpi="600" verticalDpi="600" orientation="portrait" paperSize="9" scale="79" r:id="rId2"/>
  <headerFooter alignWithMargins="0">
    <oddHeader>&amp;L&amp;"Arial Narrow,Bold"&amp;14INS BIOSCIENCE BERHAD
&amp;10(Company No. 623239-V)
(Incorporated in Malaysia)
&amp;12NOTES TO THE QUARTERLY REPORT - 30 SEPTEMBER 2006&amp;R
</oddHeader>
  </headerFooter>
  <rowBreaks count="2" manualBreakCount="2">
    <brk id="67" max="255" man="1"/>
    <brk id="19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minghuat</cp:lastModifiedBy>
  <cp:lastPrinted>2006-11-22T09:29:22Z</cp:lastPrinted>
  <dcterms:created xsi:type="dcterms:W3CDTF">2001-10-16T10:02:43Z</dcterms:created>
  <dcterms:modified xsi:type="dcterms:W3CDTF">2006-11-22T10:35:01Z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